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0" windowWidth="9135" windowHeight="4755" activeTab="1"/>
  </bookViews>
  <sheets>
    <sheet name="Instructions" sheetId="17" r:id="rId1"/>
    <sheet name="CF Year 1" sheetId="1" r:id="rId2"/>
    <sheet name="Start up" sheetId="16" r:id="rId3"/>
    <sheet name="Month 1" sheetId="3" r:id="rId4"/>
    <sheet name="Month 2" sheetId="4" r:id="rId5"/>
    <sheet name="Month 3" sheetId="5" r:id="rId6"/>
    <sheet name="Month 4" sheetId="6" r:id="rId7"/>
    <sheet name="Month 5" sheetId="7" r:id="rId8"/>
    <sheet name="Month 6" sheetId="8" r:id="rId9"/>
    <sheet name="Month 7" sheetId="9" r:id="rId10"/>
    <sheet name="Month 8" sheetId="10" r:id="rId11"/>
    <sheet name="Month 9" sheetId="11" r:id="rId12"/>
    <sheet name="Month 10" sheetId="12" r:id="rId13"/>
    <sheet name="Month 11" sheetId="13" r:id="rId14"/>
    <sheet name="Month 12" sheetId="14" r:id="rId15"/>
  </sheets>
  <definedNames>
    <definedName name="_xlnm.Print_Area" localSheetId="1">'CF Year 1'!$A$4:$P$54</definedName>
    <definedName name="_xlnm.Print_Area" localSheetId="12">'Month 10'!$A$1:$G$47</definedName>
    <definedName name="_xlnm.Print_Area" localSheetId="13">'Month 11'!$A$1:$G$47</definedName>
    <definedName name="_xlnm.Print_Area" localSheetId="14">'Month 12'!$A$1:$G$47</definedName>
    <definedName name="_xlnm.Print_Area" localSheetId="6">'Month 4'!$A$1:$G$47</definedName>
    <definedName name="_xlnm.Print_Area" localSheetId="7">'Month 5'!$A$1:$G$47</definedName>
    <definedName name="_xlnm.Print_Area" localSheetId="11">'Month 9'!$A$1:$G$47</definedName>
    <definedName name="_xlnm.Print_Titles" localSheetId="3">'Month 1'!#REF!</definedName>
    <definedName name="_xlnm.Print_Titles" localSheetId="5">'Month 3'!#REF!</definedName>
  </definedNames>
  <calcPr calcId="125725"/>
</workbook>
</file>

<file path=xl/calcChain.xml><?xml version="1.0" encoding="utf-8"?>
<calcChain xmlns="http://schemas.openxmlformats.org/spreadsheetml/2006/main">
  <c r="D15" i="1"/>
  <c r="I36"/>
  <c r="D36"/>
  <c r="E36"/>
  <c r="F36"/>
  <c r="G36"/>
  <c r="H36"/>
  <c r="J36"/>
  <c r="K36"/>
  <c r="L36"/>
  <c r="M36"/>
  <c r="C30" i="12" s="1"/>
  <c r="D30" s="1"/>
  <c r="N36" i="1"/>
  <c r="O36"/>
  <c r="C36"/>
  <c r="C11" i="14"/>
  <c r="O10" i="1"/>
  <c r="O9"/>
  <c r="C37" i="6"/>
  <c r="D37" s="1"/>
  <c r="A37"/>
  <c r="C40" i="13"/>
  <c r="C41"/>
  <c r="C42"/>
  <c r="C43"/>
  <c r="C35"/>
  <c r="C36"/>
  <c r="C37"/>
  <c r="C16"/>
  <c r="C17"/>
  <c r="C18"/>
  <c r="C19"/>
  <c r="C20"/>
  <c r="C21"/>
  <c r="C22"/>
  <c r="C23"/>
  <c r="C24"/>
  <c r="C25"/>
  <c r="C26"/>
  <c r="C27"/>
  <c r="C28"/>
  <c r="C29"/>
  <c r="C30"/>
  <c r="C10"/>
  <c r="C11"/>
  <c r="C5"/>
  <c r="C6"/>
  <c r="C40" i="12"/>
  <c r="C41"/>
  <c r="C42"/>
  <c r="C43"/>
  <c r="C35"/>
  <c r="C36"/>
  <c r="C37"/>
  <c r="B31"/>
  <c r="C16"/>
  <c r="D16" s="1"/>
  <c r="C17"/>
  <c r="D17" s="1"/>
  <c r="C18"/>
  <c r="D18" s="1"/>
  <c r="C19"/>
  <c r="D19" s="1"/>
  <c r="C20"/>
  <c r="D20" s="1"/>
  <c r="C21"/>
  <c r="D21" s="1"/>
  <c r="C22"/>
  <c r="D22" s="1"/>
  <c r="C23"/>
  <c r="D23" s="1"/>
  <c r="C24"/>
  <c r="D24" s="1"/>
  <c r="C25"/>
  <c r="D25" s="1"/>
  <c r="C26"/>
  <c r="D26" s="1"/>
  <c r="C27"/>
  <c r="D27" s="1"/>
  <c r="C28"/>
  <c r="D28" s="1"/>
  <c r="C29"/>
  <c r="D29" s="1"/>
  <c r="C10"/>
  <c r="C11"/>
  <c r="C5"/>
  <c r="C6"/>
  <c r="C40" i="11"/>
  <c r="C41"/>
  <c r="C42"/>
  <c r="C43"/>
  <c r="C35"/>
  <c r="C36"/>
  <c r="C37"/>
  <c r="C10"/>
  <c r="C11"/>
  <c r="C5"/>
  <c r="C6"/>
  <c r="C40" i="10"/>
  <c r="C41"/>
  <c r="C42"/>
  <c r="C43"/>
  <c r="C35"/>
  <c r="C36"/>
  <c r="C37"/>
  <c r="C16"/>
  <c r="D16" s="1"/>
  <c r="C17"/>
  <c r="D17" s="1"/>
  <c r="C18"/>
  <c r="D18" s="1"/>
  <c r="C19"/>
  <c r="D19" s="1"/>
  <c r="C20"/>
  <c r="D20" s="1"/>
  <c r="C21"/>
  <c r="D21" s="1"/>
  <c r="C22"/>
  <c r="D22" s="1"/>
  <c r="C23"/>
  <c r="D23" s="1"/>
  <c r="C24"/>
  <c r="D24" s="1"/>
  <c r="C25"/>
  <c r="D25" s="1"/>
  <c r="C26"/>
  <c r="D26" s="1"/>
  <c r="C27"/>
  <c r="D27" s="1"/>
  <c r="C28"/>
  <c r="D28" s="1"/>
  <c r="C29"/>
  <c r="D29" s="1"/>
  <c r="C30"/>
  <c r="D30" s="1"/>
  <c r="C5"/>
  <c r="C6"/>
  <c r="C35" i="9"/>
  <c r="C36"/>
  <c r="C37"/>
  <c r="C40"/>
  <c r="C41"/>
  <c r="C42"/>
  <c r="C43"/>
  <c r="C16"/>
  <c r="C17"/>
  <c r="C18"/>
  <c r="C19"/>
  <c r="C20"/>
  <c r="C21"/>
  <c r="C22"/>
  <c r="C23"/>
  <c r="C24"/>
  <c r="C25"/>
  <c r="C26"/>
  <c r="C27"/>
  <c r="C28"/>
  <c r="C29"/>
  <c r="C10"/>
  <c r="C11"/>
  <c r="D11" s="1"/>
  <c r="C35" i="8"/>
  <c r="C36"/>
  <c r="C37"/>
  <c r="C40"/>
  <c r="C41"/>
  <c r="C42"/>
  <c r="C43"/>
  <c r="C5" i="7"/>
  <c r="C6"/>
  <c r="C16"/>
  <c r="C17"/>
  <c r="C18"/>
  <c r="C19"/>
  <c r="C20"/>
  <c r="C21"/>
  <c r="C22"/>
  <c r="C23"/>
  <c r="C24"/>
  <c r="C25"/>
  <c r="C26"/>
  <c r="C27"/>
  <c r="C28"/>
  <c r="C29"/>
  <c r="C30"/>
  <c r="C40" i="5"/>
  <c r="C41"/>
  <c r="C42"/>
  <c r="C43"/>
  <c r="C5" i="4"/>
  <c r="C6"/>
  <c r="C10"/>
  <c r="D10" s="1"/>
  <c r="C11"/>
  <c r="D11" s="1"/>
  <c r="D5"/>
  <c r="C10" i="3"/>
  <c r="C11"/>
  <c r="B31" i="16"/>
  <c r="C46"/>
  <c r="F46" i="12" s="1"/>
  <c r="O15" i="1" l="1"/>
  <c r="F46" i="14"/>
  <c r="D46" i="16"/>
  <c r="F46" i="3"/>
  <c r="F46" i="5"/>
  <c r="F46" i="7"/>
  <c r="F46" i="13"/>
  <c r="F46" i="4"/>
  <c r="F46" i="6"/>
  <c r="F46" i="8"/>
  <c r="F46" i="9"/>
  <c r="F46" i="10"/>
  <c r="F46" i="11"/>
  <c r="D10" i="9"/>
  <c r="P22" i="1"/>
  <c r="P23"/>
  <c r="P24"/>
  <c r="P25"/>
  <c r="P26"/>
  <c r="P27"/>
  <c r="P28"/>
  <c r="P29"/>
  <c r="P30"/>
  <c r="P31"/>
  <c r="P32"/>
  <c r="P33"/>
  <c r="P34"/>
  <c r="P35"/>
  <c r="P36"/>
  <c r="P16"/>
  <c r="P17"/>
  <c r="P7"/>
  <c r="D10"/>
  <c r="C4" i="3" s="1"/>
  <c r="D4" s="1"/>
  <c r="E10" i="1"/>
  <c r="C4" i="4" s="1"/>
  <c r="F10" i="1"/>
  <c r="G10"/>
  <c r="H10"/>
  <c r="C4" i="7" s="1"/>
  <c r="I10" i="1"/>
  <c r="J10"/>
  <c r="K10"/>
  <c r="C4" i="10" s="1"/>
  <c r="L10" i="1"/>
  <c r="C4" i="11" s="1"/>
  <c r="M10" i="1"/>
  <c r="C4" i="12" s="1"/>
  <c r="N10" i="1"/>
  <c r="C4" i="13" s="1"/>
  <c r="C10" i="1"/>
  <c r="C4" i="16" s="1"/>
  <c r="F4" s="1"/>
  <c r="B31" i="14"/>
  <c r="B12"/>
  <c r="A47"/>
  <c r="A46"/>
  <c r="A45"/>
  <c r="A44"/>
  <c r="A42"/>
  <c r="A41"/>
  <c r="A40"/>
  <c r="A39"/>
  <c r="A38"/>
  <c r="A37"/>
  <c r="A36"/>
  <c r="A35"/>
  <c r="A34"/>
  <c r="A33"/>
  <c r="A32"/>
  <c r="A30"/>
  <c r="A29"/>
  <c r="A28"/>
  <c r="A27"/>
  <c r="A26"/>
  <c r="A25"/>
  <c r="A24"/>
  <c r="A23"/>
  <c r="A22"/>
  <c r="A21"/>
  <c r="A20"/>
  <c r="A19"/>
  <c r="A18"/>
  <c r="A17"/>
  <c r="A16"/>
  <c r="A15"/>
  <c r="A14"/>
  <c r="A13"/>
  <c r="A12"/>
  <c r="A11"/>
  <c r="A10"/>
  <c r="A9"/>
  <c r="A8"/>
  <c r="A7"/>
  <c r="A5"/>
  <c r="A4"/>
  <c r="A3"/>
  <c r="A2"/>
  <c r="D35" i="13"/>
  <c r="D36"/>
  <c r="D37"/>
  <c r="B31"/>
  <c r="D16"/>
  <c r="D17"/>
  <c r="D18"/>
  <c r="D19"/>
  <c r="D20"/>
  <c r="D21"/>
  <c r="D22"/>
  <c r="D23"/>
  <c r="D24"/>
  <c r="D25"/>
  <c r="D26"/>
  <c r="D27"/>
  <c r="D28"/>
  <c r="D29"/>
  <c r="B12"/>
  <c r="D10"/>
  <c r="D11"/>
  <c r="A47"/>
  <c r="A46"/>
  <c r="A45"/>
  <c r="A44"/>
  <c r="A42"/>
  <c r="A41"/>
  <c r="A40"/>
  <c r="A39"/>
  <c r="A38"/>
  <c r="A37"/>
  <c r="A36"/>
  <c r="A35"/>
  <c r="A34"/>
  <c r="A33"/>
  <c r="A32"/>
  <c r="A30"/>
  <c r="A29"/>
  <c r="A28"/>
  <c r="A27"/>
  <c r="A26"/>
  <c r="A25"/>
  <c r="A24"/>
  <c r="A23"/>
  <c r="A22"/>
  <c r="A21"/>
  <c r="A20"/>
  <c r="A19"/>
  <c r="A18"/>
  <c r="A17"/>
  <c r="A16"/>
  <c r="A15"/>
  <c r="A14"/>
  <c r="A13"/>
  <c r="A12"/>
  <c r="A11"/>
  <c r="A10"/>
  <c r="A9"/>
  <c r="A8"/>
  <c r="A7"/>
  <c r="A5"/>
  <c r="A4"/>
  <c r="A3"/>
  <c r="A2"/>
  <c r="D40" i="12"/>
  <c r="D41"/>
  <c r="D42"/>
  <c r="D43"/>
  <c r="D35"/>
  <c r="D36"/>
  <c r="D37"/>
  <c r="B12"/>
  <c r="D10"/>
  <c r="D11"/>
  <c r="A47"/>
  <c r="A46"/>
  <c r="A45"/>
  <c r="A44"/>
  <c r="A42"/>
  <c r="A41"/>
  <c r="A40"/>
  <c r="A39"/>
  <c r="A38"/>
  <c r="A37"/>
  <c r="A36"/>
  <c r="A35"/>
  <c r="A34"/>
  <c r="A33"/>
  <c r="A32"/>
  <c r="A30"/>
  <c r="A29"/>
  <c r="A28"/>
  <c r="A27"/>
  <c r="A26"/>
  <c r="A25"/>
  <c r="A24"/>
  <c r="A23"/>
  <c r="A22"/>
  <c r="A21"/>
  <c r="A20"/>
  <c r="A19"/>
  <c r="A18"/>
  <c r="A17"/>
  <c r="A16"/>
  <c r="A15"/>
  <c r="A14"/>
  <c r="A13"/>
  <c r="A12"/>
  <c r="A11"/>
  <c r="A10"/>
  <c r="A9"/>
  <c r="A8"/>
  <c r="A7"/>
  <c r="A5"/>
  <c r="A4"/>
  <c r="A3"/>
  <c r="A2"/>
  <c r="D40" i="11"/>
  <c r="D41"/>
  <c r="D42"/>
  <c r="D43"/>
  <c r="D35"/>
  <c r="D36"/>
  <c r="D37"/>
  <c r="B31"/>
  <c r="C16"/>
  <c r="C17"/>
  <c r="C18"/>
  <c r="C19"/>
  <c r="C20"/>
  <c r="C21"/>
  <c r="C22"/>
  <c r="C23"/>
  <c r="C24"/>
  <c r="C25"/>
  <c r="C26"/>
  <c r="C27"/>
  <c r="C28"/>
  <c r="C29"/>
  <c r="C30"/>
  <c r="B12"/>
  <c r="D10"/>
  <c r="D11"/>
  <c r="A47"/>
  <c r="A46"/>
  <c r="A45"/>
  <c r="A44"/>
  <c r="A42"/>
  <c r="A41"/>
  <c r="A40"/>
  <c r="A39"/>
  <c r="A38"/>
  <c r="A37"/>
  <c r="A36"/>
  <c r="A35"/>
  <c r="A34"/>
  <c r="A33"/>
  <c r="A32"/>
  <c r="A30"/>
  <c r="A29"/>
  <c r="A28"/>
  <c r="A27"/>
  <c r="A26"/>
  <c r="A25"/>
  <c r="A24"/>
  <c r="A23"/>
  <c r="A22"/>
  <c r="A21"/>
  <c r="A20"/>
  <c r="A19"/>
  <c r="A18"/>
  <c r="A17"/>
  <c r="A16"/>
  <c r="A15"/>
  <c r="A14"/>
  <c r="A13"/>
  <c r="A12"/>
  <c r="A11"/>
  <c r="A10"/>
  <c r="A9"/>
  <c r="A8"/>
  <c r="A7"/>
  <c r="A5"/>
  <c r="A4"/>
  <c r="A3"/>
  <c r="A2"/>
  <c r="D40" i="10"/>
  <c r="D41"/>
  <c r="D42"/>
  <c r="D43"/>
  <c r="D35"/>
  <c r="D36"/>
  <c r="D37"/>
  <c r="B31"/>
  <c r="B12"/>
  <c r="C10"/>
  <c r="D10" s="1"/>
  <c r="C11"/>
  <c r="D11" s="1"/>
  <c r="A47"/>
  <c r="A46"/>
  <c r="A45"/>
  <c r="A44"/>
  <c r="A42"/>
  <c r="A41"/>
  <c r="A40"/>
  <c r="A39"/>
  <c r="A38"/>
  <c r="A37"/>
  <c r="A36"/>
  <c r="A35"/>
  <c r="A34"/>
  <c r="A33"/>
  <c r="A32"/>
  <c r="A30"/>
  <c r="A29"/>
  <c r="A28"/>
  <c r="A27"/>
  <c r="A26"/>
  <c r="A25"/>
  <c r="A24"/>
  <c r="A23"/>
  <c r="A22"/>
  <c r="A21"/>
  <c r="A20"/>
  <c r="A19"/>
  <c r="A18"/>
  <c r="A17"/>
  <c r="A16"/>
  <c r="A15"/>
  <c r="A14"/>
  <c r="A13"/>
  <c r="A12"/>
  <c r="A11"/>
  <c r="A10"/>
  <c r="A9"/>
  <c r="A8"/>
  <c r="A7"/>
  <c r="A5"/>
  <c r="A4"/>
  <c r="A3"/>
  <c r="A2"/>
  <c r="D40" i="9"/>
  <c r="D41"/>
  <c r="D42"/>
  <c r="D43"/>
  <c r="D35"/>
  <c r="D36"/>
  <c r="D37"/>
  <c r="B31"/>
  <c r="D16"/>
  <c r="D17"/>
  <c r="D18"/>
  <c r="D19"/>
  <c r="D20"/>
  <c r="D21"/>
  <c r="D22"/>
  <c r="D23"/>
  <c r="D24"/>
  <c r="D25"/>
  <c r="D26"/>
  <c r="D27"/>
  <c r="D28"/>
  <c r="D29"/>
  <c r="C30"/>
  <c r="D30" s="1"/>
  <c r="B12"/>
  <c r="A47"/>
  <c r="A46"/>
  <c r="A45"/>
  <c r="A44"/>
  <c r="A42"/>
  <c r="A41"/>
  <c r="A40"/>
  <c r="A39"/>
  <c r="A38"/>
  <c r="A37"/>
  <c r="A36"/>
  <c r="A35"/>
  <c r="A34"/>
  <c r="A33"/>
  <c r="A32"/>
  <c r="A30"/>
  <c r="A29"/>
  <c r="A28"/>
  <c r="A27"/>
  <c r="A26"/>
  <c r="A25"/>
  <c r="A24"/>
  <c r="A23"/>
  <c r="A22"/>
  <c r="A21"/>
  <c r="A20"/>
  <c r="A19"/>
  <c r="A18"/>
  <c r="A17"/>
  <c r="A16"/>
  <c r="A15"/>
  <c r="A14"/>
  <c r="A13"/>
  <c r="A12"/>
  <c r="A11"/>
  <c r="A10"/>
  <c r="A9"/>
  <c r="A8"/>
  <c r="A7"/>
  <c r="A5"/>
  <c r="A4"/>
  <c r="A3"/>
  <c r="A2"/>
  <c r="D40" i="8"/>
  <c r="D41"/>
  <c r="D42"/>
  <c r="D43"/>
  <c r="D35"/>
  <c r="D36"/>
  <c r="D37"/>
  <c r="B31"/>
  <c r="C16"/>
  <c r="D16" s="1"/>
  <c r="C17"/>
  <c r="D17" s="1"/>
  <c r="C18"/>
  <c r="D18" s="1"/>
  <c r="C19"/>
  <c r="D19" s="1"/>
  <c r="C20"/>
  <c r="D20" s="1"/>
  <c r="C21"/>
  <c r="D21" s="1"/>
  <c r="C22"/>
  <c r="D22" s="1"/>
  <c r="C23"/>
  <c r="D23" s="1"/>
  <c r="C24"/>
  <c r="D24" s="1"/>
  <c r="C25"/>
  <c r="D25" s="1"/>
  <c r="C26"/>
  <c r="D26" s="1"/>
  <c r="C27"/>
  <c r="D27" s="1"/>
  <c r="C28"/>
  <c r="D28" s="1"/>
  <c r="C29"/>
  <c r="D29" s="1"/>
  <c r="C30"/>
  <c r="D30" s="1"/>
  <c r="B12"/>
  <c r="C10"/>
  <c r="D10" s="1"/>
  <c r="C11"/>
  <c r="D11" s="1"/>
  <c r="A47"/>
  <c r="A46"/>
  <c r="A45"/>
  <c r="A44"/>
  <c r="A42"/>
  <c r="A41"/>
  <c r="A40"/>
  <c r="A39"/>
  <c r="A38"/>
  <c r="A37"/>
  <c r="A36"/>
  <c r="A35"/>
  <c r="A34"/>
  <c r="A33"/>
  <c r="A32"/>
  <c r="A30"/>
  <c r="A29"/>
  <c r="A28"/>
  <c r="A27"/>
  <c r="A26"/>
  <c r="A25"/>
  <c r="A24"/>
  <c r="A23"/>
  <c r="A22"/>
  <c r="A21"/>
  <c r="A20"/>
  <c r="A19"/>
  <c r="A18"/>
  <c r="A17"/>
  <c r="A16"/>
  <c r="A15"/>
  <c r="A14"/>
  <c r="A13"/>
  <c r="A12"/>
  <c r="A11"/>
  <c r="A10"/>
  <c r="A9"/>
  <c r="A8"/>
  <c r="A7"/>
  <c r="A5"/>
  <c r="A4"/>
  <c r="A3"/>
  <c r="A2"/>
  <c r="C40" i="7"/>
  <c r="C41"/>
  <c r="C42"/>
  <c r="C43"/>
  <c r="C35"/>
  <c r="D35" s="1"/>
  <c r="C36"/>
  <c r="D36" s="1"/>
  <c r="C37"/>
  <c r="C10"/>
  <c r="D10" s="1"/>
  <c r="C11"/>
  <c r="D11" s="1"/>
  <c r="B31"/>
  <c r="B12"/>
  <c r="A47"/>
  <c r="A46"/>
  <c r="A45"/>
  <c r="A44"/>
  <c r="A42"/>
  <c r="A41"/>
  <c r="A40"/>
  <c r="A39"/>
  <c r="A38"/>
  <c r="A37"/>
  <c r="A36"/>
  <c r="A35"/>
  <c r="A34"/>
  <c r="A33"/>
  <c r="A32"/>
  <c r="A30"/>
  <c r="A29"/>
  <c r="A28"/>
  <c r="A27"/>
  <c r="A26"/>
  <c r="A25"/>
  <c r="A24"/>
  <c r="A23"/>
  <c r="A22"/>
  <c r="A21"/>
  <c r="A20"/>
  <c r="A19"/>
  <c r="A18"/>
  <c r="A17"/>
  <c r="A16"/>
  <c r="A15"/>
  <c r="A14"/>
  <c r="A13"/>
  <c r="A12"/>
  <c r="A11"/>
  <c r="A10"/>
  <c r="A9"/>
  <c r="A8"/>
  <c r="A7"/>
  <c r="A5"/>
  <c r="A4"/>
  <c r="A3"/>
  <c r="A2"/>
  <c r="A1" i="14"/>
  <c r="A1" i="13"/>
  <c r="A1" i="12"/>
  <c r="A1" i="11"/>
  <c r="A1" i="10"/>
  <c r="A1" i="9"/>
  <c r="A1" i="8"/>
  <c r="A1" i="7"/>
  <c r="A1" i="6"/>
  <c r="A1" i="5"/>
  <c r="A1" i="4"/>
  <c r="A1" i="3"/>
  <c r="A1" i="16"/>
  <c r="C40" i="6"/>
  <c r="C41"/>
  <c r="C42"/>
  <c r="C43"/>
  <c r="C39"/>
  <c r="C35"/>
  <c r="D35" s="1"/>
  <c r="C36"/>
  <c r="D36" s="1"/>
  <c r="C34"/>
  <c r="B31"/>
  <c r="C16"/>
  <c r="D16" s="1"/>
  <c r="C17"/>
  <c r="D17" s="1"/>
  <c r="C18"/>
  <c r="D18" s="1"/>
  <c r="C19"/>
  <c r="D19" s="1"/>
  <c r="C20"/>
  <c r="D20" s="1"/>
  <c r="C21"/>
  <c r="D21" s="1"/>
  <c r="C22"/>
  <c r="D22" s="1"/>
  <c r="C23"/>
  <c r="D23" s="1"/>
  <c r="C24"/>
  <c r="D24" s="1"/>
  <c r="C25"/>
  <c r="D25" s="1"/>
  <c r="C26"/>
  <c r="D26" s="1"/>
  <c r="C27"/>
  <c r="D27" s="1"/>
  <c r="C28"/>
  <c r="D28" s="1"/>
  <c r="C29"/>
  <c r="D29" s="1"/>
  <c r="C30"/>
  <c r="D30" s="1"/>
  <c r="C15"/>
  <c r="B12"/>
  <c r="C10"/>
  <c r="C11"/>
  <c r="A47"/>
  <c r="A46"/>
  <c r="A45"/>
  <c r="A44"/>
  <c r="A42"/>
  <c r="A41"/>
  <c r="A40"/>
  <c r="A39"/>
  <c r="A38"/>
  <c r="A36"/>
  <c r="A35"/>
  <c r="A34"/>
  <c r="A33"/>
  <c r="A32"/>
  <c r="A30"/>
  <c r="A29"/>
  <c r="A28"/>
  <c r="A27"/>
  <c r="A26"/>
  <c r="A25"/>
  <c r="A24"/>
  <c r="A23"/>
  <c r="A22"/>
  <c r="A21"/>
  <c r="A20"/>
  <c r="A19"/>
  <c r="A18"/>
  <c r="A17"/>
  <c r="A16"/>
  <c r="A15"/>
  <c r="A14"/>
  <c r="A13"/>
  <c r="A12"/>
  <c r="A11"/>
  <c r="A10"/>
  <c r="A9"/>
  <c r="A8"/>
  <c r="A7"/>
  <c r="A5"/>
  <c r="A4"/>
  <c r="A3"/>
  <c r="A2"/>
  <c r="B31" i="5"/>
  <c r="B12"/>
  <c r="C10"/>
  <c r="C11"/>
  <c r="A47"/>
  <c r="A46"/>
  <c r="A45"/>
  <c r="A44"/>
  <c r="A42"/>
  <c r="A41"/>
  <c r="A40"/>
  <c r="A39"/>
  <c r="A38"/>
  <c r="A37"/>
  <c r="A36"/>
  <c r="A35"/>
  <c r="A34"/>
  <c r="A33"/>
  <c r="A32"/>
  <c r="A30"/>
  <c r="A29"/>
  <c r="A28"/>
  <c r="A27"/>
  <c r="A26"/>
  <c r="A25"/>
  <c r="A24"/>
  <c r="A23"/>
  <c r="A22"/>
  <c r="A21"/>
  <c r="A20"/>
  <c r="A19"/>
  <c r="A18"/>
  <c r="A17"/>
  <c r="A16"/>
  <c r="A15"/>
  <c r="A14"/>
  <c r="A13"/>
  <c r="A12"/>
  <c r="A11"/>
  <c r="A10"/>
  <c r="A9"/>
  <c r="A8"/>
  <c r="A7"/>
  <c r="A5"/>
  <c r="A4"/>
  <c r="A3"/>
  <c r="A2"/>
  <c r="A2" i="4"/>
  <c r="A3"/>
  <c r="A4"/>
  <c r="A5"/>
  <c r="A7"/>
  <c r="A8"/>
  <c r="A9"/>
  <c r="A10"/>
  <c r="A11"/>
  <c r="A12"/>
  <c r="A13"/>
  <c r="A14"/>
  <c r="A15"/>
  <c r="A16"/>
  <c r="A17"/>
  <c r="A18"/>
  <c r="A19"/>
  <c r="A20"/>
  <c r="A21"/>
  <c r="A22"/>
  <c r="A23"/>
  <c r="A24"/>
  <c r="A25"/>
  <c r="A26"/>
  <c r="A27"/>
  <c r="A28"/>
  <c r="A29"/>
  <c r="A30"/>
  <c r="A32"/>
  <c r="A33"/>
  <c r="A34"/>
  <c r="A35"/>
  <c r="A36"/>
  <c r="A37"/>
  <c r="A38"/>
  <c r="A39"/>
  <c r="A40"/>
  <c r="A41"/>
  <c r="A42"/>
  <c r="A44"/>
  <c r="A45"/>
  <c r="A46"/>
  <c r="A46" i="3"/>
  <c r="A45"/>
  <c r="A44"/>
  <c r="A42"/>
  <c r="A41"/>
  <c r="A40"/>
  <c r="A39"/>
  <c r="A38"/>
  <c r="A37"/>
  <c r="A36"/>
  <c r="A35"/>
  <c r="A34"/>
  <c r="A33"/>
  <c r="A32"/>
  <c r="A30"/>
  <c r="A29"/>
  <c r="A28"/>
  <c r="A27"/>
  <c r="A26"/>
  <c r="A25"/>
  <c r="A24"/>
  <c r="A23"/>
  <c r="A22"/>
  <c r="A21"/>
  <c r="A20"/>
  <c r="A19"/>
  <c r="A18"/>
  <c r="A17"/>
  <c r="A16"/>
  <c r="A15"/>
  <c r="A14"/>
  <c r="A13"/>
  <c r="A12"/>
  <c r="A11"/>
  <c r="A10"/>
  <c r="A9"/>
  <c r="A8"/>
  <c r="A7"/>
  <c r="A5"/>
  <c r="A4"/>
  <c r="A3"/>
  <c r="A2"/>
  <c r="A2" i="16"/>
  <c r="C40" i="4"/>
  <c r="C41"/>
  <c r="C42"/>
  <c r="C43"/>
  <c r="C39"/>
  <c r="C35"/>
  <c r="C36"/>
  <c r="C37"/>
  <c r="C34"/>
  <c r="C16"/>
  <c r="C17"/>
  <c r="C18"/>
  <c r="C19"/>
  <c r="C20"/>
  <c r="C21"/>
  <c r="C22"/>
  <c r="C23"/>
  <c r="C24"/>
  <c r="C25"/>
  <c r="C26"/>
  <c r="C27"/>
  <c r="C28"/>
  <c r="C29"/>
  <c r="C30"/>
  <c r="C15"/>
  <c r="B12"/>
  <c r="B7"/>
  <c r="A47"/>
  <c r="B31" i="3"/>
  <c r="C16"/>
  <c r="C17"/>
  <c r="C18"/>
  <c r="C19"/>
  <c r="C20"/>
  <c r="C21"/>
  <c r="C22"/>
  <c r="C23"/>
  <c r="C24"/>
  <c r="C25"/>
  <c r="C26"/>
  <c r="C27"/>
  <c r="C28"/>
  <c r="C29"/>
  <c r="C30"/>
  <c r="C15"/>
  <c r="B12"/>
  <c r="A47"/>
  <c r="B31" i="4"/>
  <c r="A46" i="16"/>
  <c r="A47"/>
  <c r="A45"/>
  <c r="E9"/>
  <c r="E9" i="3" s="1"/>
  <c r="E9" i="4" s="1"/>
  <c r="E9" i="5" s="1"/>
  <c r="E10" i="16"/>
  <c r="E10" i="3" s="1"/>
  <c r="E10" i="4" s="1"/>
  <c r="E10" i="5" s="1"/>
  <c r="E11" i="16"/>
  <c r="E11" i="3" s="1"/>
  <c r="E11" i="4" s="1"/>
  <c r="E11" i="5" s="1"/>
  <c r="C10" i="16"/>
  <c r="F10" s="1"/>
  <c r="F10" i="3" s="1"/>
  <c r="F10" i="4" s="1"/>
  <c r="C11" i="16"/>
  <c r="F11" s="1"/>
  <c r="F11" i="3" s="1"/>
  <c r="F11" i="4" s="1"/>
  <c r="A40" i="16"/>
  <c r="A41"/>
  <c r="A42"/>
  <c r="A44"/>
  <c r="A38"/>
  <c r="A35"/>
  <c r="A36"/>
  <c r="A34"/>
  <c r="A33"/>
  <c r="A32"/>
  <c r="A16"/>
  <c r="A17"/>
  <c r="A18"/>
  <c r="A19"/>
  <c r="A20"/>
  <c r="A21"/>
  <c r="A22"/>
  <c r="A23"/>
  <c r="A24"/>
  <c r="A25"/>
  <c r="A26"/>
  <c r="A27"/>
  <c r="A28"/>
  <c r="A29"/>
  <c r="A30"/>
  <c r="A15"/>
  <c r="A14"/>
  <c r="A7"/>
  <c r="A8"/>
  <c r="A9"/>
  <c r="A10"/>
  <c r="A11"/>
  <c r="A12"/>
  <c r="A13"/>
  <c r="A5"/>
  <c r="A4"/>
  <c r="A3"/>
  <c r="B12"/>
  <c r="B7" i="14"/>
  <c r="E42"/>
  <c r="C42"/>
  <c r="E42" i="13"/>
  <c r="B7"/>
  <c r="B7" i="12"/>
  <c r="B7" i="11"/>
  <c r="B7" i="10"/>
  <c r="B13" s="1"/>
  <c r="B7" i="9"/>
  <c r="B7" i="8"/>
  <c r="B7" i="7"/>
  <c r="B7" i="6"/>
  <c r="C15" i="5"/>
  <c r="B7"/>
  <c r="B13" s="1"/>
  <c r="B7" i="3"/>
  <c r="C42"/>
  <c r="C43"/>
  <c r="B7" i="16"/>
  <c r="C30"/>
  <c r="F30" s="1"/>
  <c r="C42"/>
  <c r="D42" s="1"/>
  <c r="E42"/>
  <c r="E42" i="3" s="1"/>
  <c r="E42" i="4" s="1"/>
  <c r="E42" i="5" s="1"/>
  <c r="E42" i="6" s="1"/>
  <c r="E42" i="7" s="1"/>
  <c r="E42" i="8" s="1"/>
  <c r="E42" i="9" s="1"/>
  <c r="C43" i="16"/>
  <c r="D43" s="1"/>
  <c r="E43"/>
  <c r="E43" i="3" s="1"/>
  <c r="E43" i="4" s="1"/>
  <c r="E43" i="5" s="1"/>
  <c r="E44" i="16"/>
  <c r="E44" i="3" s="1"/>
  <c r="E44" i="4" s="1"/>
  <c r="E44" i="5" s="1"/>
  <c r="C40" i="3"/>
  <c r="D40" s="1"/>
  <c r="C41"/>
  <c r="D41" s="1"/>
  <c r="C40" i="16"/>
  <c r="F40" s="1"/>
  <c r="C41"/>
  <c r="F41" s="1"/>
  <c r="C39"/>
  <c r="F39" s="1"/>
  <c r="C35"/>
  <c r="F35" s="1"/>
  <c r="C36"/>
  <c r="F36" s="1"/>
  <c r="C37"/>
  <c r="F37" s="1"/>
  <c r="C34"/>
  <c r="F34" s="1"/>
  <c r="C39" i="3"/>
  <c r="D39" s="1"/>
  <c r="C35"/>
  <c r="D35" s="1"/>
  <c r="C36"/>
  <c r="D36" s="1"/>
  <c r="C37"/>
  <c r="D37" s="1"/>
  <c r="C34"/>
  <c r="D34" s="1"/>
  <c r="C5"/>
  <c r="D5" s="1"/>
  <c r="C6"/>
  <c r="F46" i="16"/>
  <c r="E41"/>
  <c r="E41" i="3" s="1"/>
  <c r="E41" i="4" s="1"/>
  <c r="E41" i="5" s="1"/>
  <c r="E40" i="16"/>
  <c r="E40" i="3" s="1"/>
  <c r="E40" i="4" s="1"/>
  <c r="E40" i="5" s="1"/>
  <c r="E39" i="16"/>
  <c r="E39" i="3" s="1"/>
  <c r="E39" i="4" s="1"/>
  <c r="E39" i="5" s="1"/>
  <c r="E37" i="16"/>
  <c r="E37" i="3" s="1"/>
  <c r="E37" i="4" s="1"/>
  <c r="E37" i="5" s="1"/>
  <c r="E37" i="6" s="1"/>
  <c r="E37" i="7" s="1"/>
  <c r="E36" i="16"/>
  <c r="E36" i="3" s="1"/>
  <c r="E36" i="4" s="1"/>
  <c r="E36" i="5" s="1"/>
  <c r="E35" i="16"/>
  <c r="E35" i="3" s="1"/>
  <c r="E35" i="4" s="1"/>
  <c r="E35" i="5" s="1"/>
  <c r="E34" i="16"/>
  <c r="E34" i="3" s="1"/>
  <c r="E34" i="4" s="1"/>
  <c r="E34" i="5" s="1"/>
  <c r="E30" i="16"/>
  <c r="E30" i="3" s="1"/>
  <c r="E30" i="4" s="1"/>
  <c r="E30" i="5" s="1"/>
  <c r="E30" i="6" s="1"/>
  <c r="E30" i="7" s="1"/>
  <c r="E29" i="16"/>
  <c r="E29" i="3" s="1"/>
  <c r="E29" i="4" s="1"/>
  <c r="E29" i="5" s="1"/>
  <c r="E29" i="6" s="1"/>
  <c r="E29" i="7" s="1"/>
  <c r="C29" i="16"/>
  <c r="F29" s="1"/>
  <c r="E28"/>
  <c r="E28" i="3" s="1"/>
  <c r="E28" i="4" s="1"/>
  <c r="E28" i="5" s="1"/>
  <c r="E28" i="6" s="1"/>
  <c r="E28" i="7" s="1"/>
  <c r="C28" i="16"/>
  <c r="F28" s="1"/>
  <c r="E27"/>
  <c r="E27" i="3" s="1"/>
  <c r="E27" i="4" s="1"/>
  <c r="E27" i="5" s="1"/>
  <c r="E27" i="6" s="1"/>
  <c r="E27" i="7" s="1"/>
  <c r="C27" i="16"/>
  <c r="F27" s="1"/>
  <c r="E26"/>
  <c r="E26" i="3" s="1"/>
  <c r="E26" i="4" s="1"/>
  <c r="E26" i="5" s="1"/>
  <c r="E26" i="6" s="1"/>
  <c r="E26" i="7" s="1"/>
  <c r="C26" i="16"/>
  <c r="F26" s="1"/>
  <c r="E25"/>
  <c r="E25" i="3" s="1"/>
  <c r="E25" i="4" s="1"/>
  <c r="E25" i="5" s="1"/>
  <c r="E25" i="6" s="1"/>
  <c r="E25" i="7" s="1"/>
  <c r="C25" i="16"/>
  <c r="F25" s="1"/>
  <c r="E24"/>
  <c r="E24" i="3" s="1"/>
  <c r="E24" i="4" s="1"/>
  <c r="E24" i="5" s="1"/>
  <c r="E24" i="6" s="1"/>
  <c r="E24" i="7" s="1"/>
  <c r="C24" i="16"/>
  <c r="F24" s="1"/>
  <c r="E23"/>
  <c r="E23" i="3" s="1"/>
  <c r="E23" i="4" s="1"/>
  <c r="E23" i="5" s="1"/>
  <c r="E23" i="6" s="1"/>
  <c r="E23" i="7" s="1"/>
  <c r="C23" i="16"/>
  <c r="F23" s="1"/>
  <c r="E22"/>
  <c r="E22" i="3" s="1"/>
  <c r="E22" i="4" s="1"/>
  <c r="E22" i="5" s="1"/>
  <c r="E22" i="6" s="1"/>
  <c r="E22" i="7" s="1"/>
  <c r="C22" i="16"/>
  <c r="F22" s="1"/>
  <c r="E21"/>
  <c r="E21" i="3" s="1"/>
  <c r="E21" i="4" s="1"/>
  <c r="E21" i="5" s="1"/>
  <c r="E21" i="6" s="1"/>
  <c r="E21" i="7" s="1"/>
  <c r="C21" i="16"/>
  <c r="F21" s="1"/>
  <c r="E20"/>
  <c r="E20" i="3" s="1"/>
  <c r="E20" i="4" s="1"/>
  <c r="E20" i="5" s="1"/>
  <c r="E20" i="6" s="1"/>
  <c r="E20" i="7" s="1"/>
  <c r="C20" i="16"/>
  <c r="F20" s="1"/>
  <c r="E19"/>
  <c r="E19" i="3" s="1"/>
  <c r="E19" i="4" s="1"/>
  <c r="E19" i="5" s="1"/>
  <c r="E19" i="6" s="1"/>
  <c r="E19" i="7" s="1"/>
  <c r="C19" i="16"/>
  <c r="F19" s="1"/>
  <c r="E18"/>
  <c r="C18"/>
  <c r="F18" s="1"/>
  <c r="E17"/>
  <c r="E17" i="3" s="1"/>
  <c r="E17" i="4" s="1"/>
  <c r="E17" i="5" s="1"/>
  <c r="E17" i="6" s="1"/>
  <c r="E17" i="7" s="1"/>
  <c r="C17" i="16"/>
  <c r="F17" s="1"/>
  <c r="E16"/>
  <c r="E16" i="3" s="1"/>
  <c r="E16" i="4" s="1"/>
  <c r="E16" i="5" s="1"/>
  <c r="E16" i="6" s="1"/>
  <c r="E16" i="7" s="1"/>
  <c r="C16" i="16"/>
  <c r="F16" s="1"/>
  <c r="E15"/>
  <c r="E15" i="3" s="1"/>
  <c r="E15" i="4" s="1"/>
  <c r="E15" i="5" s="1"/>
  <c r="E15" i="6" s="1"/>
  <c r="E15" i="7" s="1"/>
  <c r="C15" i="16"/>
  <c r="E8"/>
  <c r="E6"/>
  <c r="E6" i="3" s="1"/>
  <c r="E6" i="4" s="1"/>
  <c r="E6" i="5" s="1"/>
  <c r="C6" i="16"/>
  <c r="F6" s="1"/>
  <c r="E5"/>
  <c r="E5" i="3" s="1"/>
  <c r="E5" i="4" s="1"/>
  <c r="E5" i="5" s="1"/>
  <c r="C5" i="16"/>
  <c r="F5" s="1"/>
  <c r="E4"/>
  <c r="E4" i="3" s="1"/>
  <c r="E4" i="4" s="1"/>
  <c r="E4" i="5" s="1"/>
  <c r="E3" i="16"/>
  <c r="B32" i="10" l="1"/>
  <c r="B45" s="1"/>
  <c r="B13" i="9"/>
  <c r="B32" s="1"/>
  <c r="B13" i="13"/>
  <c r="B32" s="1"/>
  <c r="B13" i="14"/>
  <c r="B32" s="1"/>
  <c r="B13" i="8"/>
  <c r="B32" s="1"/>
  <c r="B45" s="1"/>
  <c r="B13" i="3"/>
  <c r="B32" s="1"/>
  <c r="B45" s="1"/>
  <c r="B13" i="11"/>
  <c r="B32" s="1"/>
  <c r="B13" i="12"/>
  <c r="B32" s="1"/>
  <c r="B45" s="1"/>
  <c r="B13" i="7"/>
  <c r="B32" s="1"/>
  <c r="B45" s="1"/>
  <c r="P10" i="1"/>
  <c r="E12" i="16"/>
  <c r="E8" i="3"/>
  <c r="E7" i="16"/>
  <c r="E13" s="1"/>
  <c r="E32" s="1"/>
  <c r="E45" s="1"/>
  <c r="E47" s="1"/>
  <c r="E3" i="3"/>
  <c r="E3" i="4" s="1"/>
  <c r="F34" i="3"/>
  <c r="D30" i="11"/>
  <c r="D28"/>
  <c r="D26"/>
  <c r="D24"/>
  <c r="D22"/>
  <c r="D20"/>
  <c r="D18"/>
  <c r="D16"/>
  <c r="D29"/>
  <c r="D27"/>
  <c r="D25"/>
  <c r="D23"/>
  <c r="D21"/>
  <c r="D19"/>
  <c r="D17"/>
  <c r="E18" i="3"/>
  <c r="E31" i="16"/>
  <c r="B32" i="5"/>
  <c r="B45" s="1"/>
  <c r="F35" i="3"/>
  <c r="D43" i="4"/>
  <c r="D41"/>
  <c r="D42" i="6"/>
  <c r="D41"/>
  <c r="D42" i="7"/>
  <c r="D40"/>
  <c r="F39" i="3"/>
  <c r="F39" i="4" s="1"/>
  <c r="F41" i="3"/>
  <c r="F41" i="4" s="1"/>
  <c r="F41" i="5" s="1"/>
  <c r="F41" i="6" s="1"/>
  <c r="F41" i="7" s="1"/>
  <c r="D43" i="3"/>
  <c r="D42" i="4"/>
  <c r="D40"/>
  <c r="D43" i="6"/>
  <c r="D40"/>
  <c r="D43" i="7"/>
  <c r="D41"/>
  <c r="F40" i="3"/>
  <c r="F40" i="4" s="1"/>
  <c r="F40" i="5" s="1"/>
  <c r="F40" i="6" s="1"/>
  <c r="F40" i="7" s="1"/>
  <c r="D37"/>
  <c r="F36" i="3"/>
  <c r="F36" i="4" s="1"/>
  <c r="F35"/>
  <c r="F37" i="3"/>
  <c r="F37" i="4" s="1"/>
  <c r="F34"/>
  <c r="F15" i="16"/>
  <c r="F31" s="1"/>
  <c r="C31"/>
  <c r="F29" i="3"/>
  <c r="F29" i="4" s="1"/>
  <c r="F27" i="3"/>
  <c r="F27" i="4" s="1"/>
  <c r="F25" i="3"/>
  <c r="F23"/>
  <c r="F23" i="4" s="1"/>
  <c r="F21" i="3"/>
  <c r="F21" i="4" s="1"/>
  <c r="F19" i="3"/>
  <c r="F19" i="4" s="1"/>
  <c r="F17" i="3"/>
  <c r="F17" i="4" s="1"/>
  <c r="C31"/>
  <c r="D29"/>
  <c r="D27"/>
  <c r="D25"/>
  <c r="F25"/>
  <c r="D23"/>
  <c r="D21"/>
  <c r="D19"/>
  <c r="D17"/>
  <c r="F30" i="3"/>
  <c r="F30" i="4" s="1"/>
  <c r="F28" i="3"/>
  <c r="F28" i="4" s="1"/>
  <c r="F26" i="3"/>
  <c r="F26" i="4" s="1"/>
  <c r="F24" i="3"/>
  <c r="F24" i="4" s="1"/>
  <c r="F22" i="3"/>
  <c r="F22" i="4" s="1"/>
  <c r="F20" i="3"/>
  <c r="F20" i="4" s="1"/>
  <c r="F18" i="3"/>
  <c r="F18" i="4" s="1"/>
  <c r="F16" i="3"/>
  <c r="F16" i="4" s="1"/>
  <c r="O13" i="1"/>
  <c r="O14" s="1"/>
  <c r="D11" i="5"/>
  <c r="F11"/>
  <c r="D10"/>
  <c r="F10"/>
  <c r="D6" i="3"/>
  <c r="F6"/>
  <c r="F6" i="4" s="1"/>
  <c r="F5" i="3"/>
  <c r="F5" i="4" s="1"/>
  <c r="D4"/>
  <c r="F4" i="3"/>
  <c r="F4" i="4" s="1"/>
  <c r="B13"/>
  <c r="E42" i="10"/>
  <c r="E42" i="11" s="1"/>
  <c r="E42" i="12" s="1"/>
  <c r="B13" i="16"/>
  <c r="B32" s="1"/>
  <c r="B45" s="1"/>
  <c r="B47" s="1"/>
  <c r="B46" i="3" s="1"/>
  <c r="B13" i="6"/>
  <c r="B32" s="1"/>
  <c r="B45" s="1"/>
  <c r="B32" i="4"/>
  <c r="B45" s="1"/>
  <c r="D30" i="3"/>
  <c r="D28"/>
  <c r="D26"/>
  <c r="D24"/>
  <c r="D22"/>
  <c r="D20"/>
  <c r="D18"/>
  <c r="D16"/>
  <c r="C31"/>
  <c r="D30" i="4"/>
  <c r="D28"/>
  <c r="D26"/>
  <c r="D24"/>
  <c r="D22"/>
  <c r="D20"/>
  <c r="D18"/>
  <c r="D16"/>
  <c r="D36"/>
  <c r="C31" i="6"/>
  <c r="D29" i="3"/>
  <c r="D27"/>
  <c r="D25"/>
  <c r="D23"/>
  <c r="D21"/>
  <c r="D19"/>
  <c r="D17"/>
  <c r="D37" i="4"/>
  <c r="D35"/>
  <c r="D10" i="6"/>
  <c r="D11"/>
  <c r="D39" i="4"/>
  <c r="D34"/>
  <c r="D15"/>
  <c r="D15" i="3"/>
  <c r="D10" i="16"/>
  <c r="D11"/>
  <c r="D11" i="3"/>
  <c r="D10"/>
  <c r="D5" i="16"/>
  <c r="D42" i="3"/>
  <c r="D11" i="14"/>
  <c r="D42"/>
  <c r="D42" i="13"/>
  <c r="D15" i="5"/>
  <c r="D42"/>
  <c r="F43" i="16"/>
  <c r="F43" i="3" s="1"/>
  <c r="F43" i="4" s="1"/>
  <c r="F43" i="5" s="1"/>
  <c r="F43" i="6" s="1"/>
  <c r="F43" i="7" s="1"/>
  <c r="F42" i="16"/>
  <c r="F42" i="3" s="1"/>
  <c r="F42" i="4" s="1"/>
  <c r="F42" i="5" s="1"/>
  <c r="F42" i="6" s="1"/>
  <c r="F42" i="7" s="1"/>
  <c r="F42" i="8" s="1"/>
  <c r="D4" i="16"/>
  <c r="D6"/>
  <c r="D15"/>
  <c r="D16"/>
  <c r="D17"/>
  <c r="D18"/>
  <c r="D19"/>
  <c r="D20"/>
  <c r="D21"/>
  <c r="D22"/>
  <c r="D23"/>
  <c r="D24"/>
  <c r="D25"/>
  <c r="D26"/>
  <c r="D27"/>
  <c r="D28"/>
  <c r="D29"/>
  <c r="D30"/>
  <c r="D34"/>
  <c r="D35"/>
  <c r="D36"/>
  <c r="D37"/>
  <c r="D39"/>
  <c r="D40"/>
  <c r="D41"/>
  <c r="C6" i="5"/>
  <c r="C6" i="6"/>
  <c r="D6" s="1"/>
  <c r="D6" i="7"/>
  <c r="C6" i="8"/>
  <c r="D6" s="1"/>
  <c r="C6" i="9"/>
  <c r="D6" s="1"/>
  <c r="D6" i="10"/>
  <c r="D6" i="11"/>
  <c r="D6" i="12"/>
  <c r="D6" i="13"/>
  <c r="N9" i="1"/>
  <c r="C3" i="13" s="1"/>
  <c r="D3" s="1"/>
  <c r="M9" i="1"/>
  <c r="C3" i="12" s="1"/>
  <c r="D3" s="1"/>
  <c r="L9" i="1"/>
  <c r="C3" i="11" s="1"/>
  <c r="D3" s="1"/>
  <c r="K9" i="1"/>
  <c r="C3" i="10" s="1"/>
  <c r="D3" s="1"/>
  <c r="J9" i="1"/>
  <c r="C3" i="9" s="1"/>
  <c r="I9" i="1"/>
  <c r="C3" i="8" s="1"/>
  <c r="D3" s="1"/>
  <c r="H9" i="1"/>
  <c r="C3" i="7" s="1"/>
  <c r="G9" i="1"/>
  <c r="C3" i="6" s="1"/>
  <c r="D3" s="1"/>
  <c r="F9" i="1"/>
  <c r="C3" i="5" s="1"/>
  <c r="D3" s="1"/>
  <c r="E9" i="1"/>
  <c r="C3" i="4" s="1"/>
  <c r="C7" s="1"/>
  <c r="D9" i="1"/>
  <c r="C9"/>
  <c r="C13" s="1"/>
  <c r="C14" s="1"/>
  <c r="P6"/>
  <c r="D40" i="13"/>
  <c r="D41"/>
  <c r="C40" i="14"/>
  <c r="C41"/>
  <c r="D39" i="6"/>
  <c r="D40" i="5"/>
  <c r="D41"/>
  <c r="P46" i="1"/>
  <c r="C43" i="14"/>
  <c r="C39"/>
  <c r="D39" s="1"/>
  <c r="C35"/>
  <c r="C36"/>
  <c r="D36" s="1"/>
  <c r="C37"/>
  <c r="C34"/>
  <c r="D34" s="1"/>
  <c r="C16"/>
  <c r="D16" s="1"/>
  <c r="C17"/>
  <c r="D17" s="1"/>
  <c r="C18"/>
  <c r="D18" s="1"/>
  <c r="C19"/>
  <c r="D19" s="1"/>
  <c r="C20"/>
  <c r="D20" s="1"/>
  <c r="C21"/>
  <c r="D21" s="1"/>
  <c r="C22"/>
  <c r="D22" s="1"/>
  <c r="C23"/>
  <c r="D23" s="1"/>
  <c r="C24"/>
  <c r="D24" s="1"/>
  <c r="C25"/>
  <c r="D25" s="1"/>
  <c r="C26"/>
  <c r="D26" s="1"/>
  <c r="C27"/>
  <c r="D27" s="1"/>
  <c r="C28"/>
  <c r="D28" s="1"/>
  <c r="C29"/>
  <c r="D29" s="1"/>
  <c r="C30"/>
  <c r="C15"/>
  <c r="D15" s="1"/>
  <c r="C4"/>
  <c r="D4" s="1"/>
  <c r="C5"/>
  <c r="D5" s="1"/>
  <c r="C39" i="13"/>
  <c r="D39" s="1"/>
  <c r="C34"/>
  <c r="D30"/>
  <c r="C15"/>
  <c r="D15" s="1"/>
  <c r="D4"/>
  <c r="D5"/>
  <c r="C39" i="12"/>
  <c r="D39" s="1"/>
  <c r="C34"/>
  <c r="D34" s="1"/>
  <c r="C15"/>
  <c r="C31" s="1"/>
  <c r="D4"/>
  <c r="D5"/>
  <c r="C39" i="11"/>
  <c r="D39" s="1"/>
  <c r="C34"/>
  <c r="D34" s="1"/>
  <c r="C15"/>
  <c r="B45"/>
  <c r="C39" i="10"/>
  <c r="D39" s="1"/>
  <c r="C34"/>
  <c r="D34" s="1"/>
  <c r="C15"/>
  <c r="D15" s="1"/>
  <c r="D4"/>
  <c r="D5"/>
  <c r="C39" i="9"/>
  <c r="C34"/>
  <c r="D34" s="1"/>
  <c r="C15"/>
  <c r="C31" s="1"/>
  <c r="C4"/>
  <c r="D4" s="1"/>
  <c r="C5"/>
  <c r="D5" s="1"/>
  <c r="C39" i="8"/>
  <c r="D39" s="1"/>
  <c r="C34"/>
  <c r="C15"/>
  <c r="C31" s="1"/>
  <c r="C4"/>
  <c r="D4" s="1"/>
  <c r="C5"/>
  <c r="D5" s="1"/>
  <c r="C39" i="7"/>
  <c r="C34"/>
  <c r="D34" s="1"/>
  <c r="D30"/>
  <c r="C15"/>
  <c r="D15" s="1"/>
  <c r="D4"/>
  <c r="D5"/>
  <c r="C4" i="6"/>
  <c r="D4" s="1"/>
  <c r="C5"/>
  <c r="D5" s="1"/>
  <c r="D43" i="5"/>
  <c r="C35"/>
  <c r="C36"/>
  <c r="C37"/>
  <c r="C16"/>
  <c r="C17"/>
  <c r="D17" s="1"/>
  <c r="C18"/>
  <c r="D18" s="1"/>
  <c r="C19"/>
  <c r="D19" s="1"/>
  <c r="C20"/>
  <c r="D20" s="1"/>
  <c r="C21"/>
  <c r="D21" s="1"/>
  <c r="C22"/>
  <c r="D22" s="1"/>
  <c r="C23"/>
  <c r="C24"/>
  <c r="D24" s="1"/>
  <c r="C25"/>
  <c r="D25" s="1"/>
  <c r="C26"/>
  <c r="D26" s="1"/>
  <c r="C27"/>
  <c r="D27" s="1"/>
  <c r="C28"/>
  <c r="D28" s="1"/>
  <c r="C29"/>
  <c r="C30"/>
  <c r="C4"/>
  <c r="D4" s="1"/>
  <c r="C5"/>
  <c r="D5" s="1"/>
  <c r="P43" i="1"/>
  <c r="C39" i="5"/>
  <c r="C34"/>
  <c r="P41" i="1"/>
  <c r="P42"/>
  <c r="D37"/>
  <c r="E37"/>
  <c r="F37"/>
  <c r="G37"/>
  <c r="H37"/>
  <c r="Q37" s="1"/>
  <c r="I37"/>
  <c r="J37"/>
  <c r="K37"/>
  <c r="L37"/>
  <c r="M37"/>
  <c r="N37"/>
  <c r="O37"/>
  <c r="C37"/>
  <c r="P40"/>
  <c r="P47"/>
  <c r="P45"/>
  <c r="P21"/>
  <c r="P48"/>
  <c r="E4" i="6"/>
  <c r="E37" i="8"/>
  <c r="E37" i="9" s="1"/>
  <c r="E37" i="10" s="1"/>
  <c r="E37" i="11" s="1"/>
  <c r="E37" i="12" s="1"/>
  <c r="E9" i="6"/>
  <c r="E9" i="7" s="1"/>
  <c r="E9" i="8" s="1"/>
  <c r="E9" i="9" s="1"/>
  <c r="D16" i="5"/>
  <c r="B45" i="14"/>
  <c r="B45" i="13"/>
  <c r="B45" i="9"/>
  <c r="D35" i="14"/>
  <c r="D37"/>
  <c r="D34" i="13"/>
  <c r="D43"/>
  <c r="D15" i="11"/>
  <c r="D4"/>
  <c r="D5"/>
  <c r="D39" i="9"/>
  <c r="D34" i="8"/>
  <c r="D16" i="7"/>
  <c r="D17"/>
  <c r="D18"/>
  <c r="D19"/>
  <c r="D20"/>
  <c r="D21"/>
  <c r="D22"/>
  <c r="D23"/>
  <c r="D24"/>
  <c r="D25"/>
  <c r="D26"/>
  <c r="D27"/>
  <c r="D28"/>
  <c r="D29"/>
  <c r="D15" i="6"/>
  <c r="D31" s="1"/>
  <c r="D34"/>
  <c r="D6" i="4"/>
  <c r="P37" i="1"/>
  <c r="E7" i="3" l="1"/>
  <c r="D15" i="12"/>
  <c r="D31" s="1"/>
  <c r="D15" i="9"/>
  <c r="D31" s="1"/>
  <c r="F23" i="5"/>
  <c r="F23" i="6" s="1"/>
  <c r="F23" i="7" s="1"/>
  <c r="D15" i="8"/>
  <c r="D31" s="1"/>
  <c r="D31" i="11"/>
  <c r="D23" i="5"/>
  <c r="F5"/>
  <c r="F5" i="6" s="1"/>
  <c r="F5" i="7" s="1"/>
  <c r="F5" i="8" s="1"/>
  <c r="F5" i="9" s="1"/>
  <c r="F5" i="10" s="1"/>
  <c r="F19" i="5"/>
  <c r="F19" i="6" s="1"/>
  <c r="F19" i="7" s="1"/>
  <c r="D31" i="13"/>
  <c r="F29" i="5"/>
  <c r="F29" i="6" s="1"/>
  <c r="F29" i="7" s="1"/>
  <c r="F25" i="5"/>
  <c r="F25" i="6" s="1"/>
  <c r="F25" i="7" s="1"/>
  <c r="F21" i="5"/>
  <c r="F21" i="6" s="1"/>
  <c r="F21" i="7" s="1"/>
  <c r="F17" i="5"/>
  <c r="F17" i="6" s="1"/>
  <c r="F17" i="7" s="1"/>
  <c r="D7" i="8"/>
  <c r="D7" i="12"/>
  <c r="F15" i="3"/>
  <c r="D7" i="13"/>
  <c r="D7" i="10"/>
  <c r="E8" i="4"/>
  <c r="E8" i="5" s="1"/>
  <c r="E8" i="6" s="1"/>
  <c r="E8" i="7" s="1"/>
  <c r="E12" i="3"/>
  <c r="D43" i="14"/>
  <c r="D40"/>
  <c r="C31" i="11"/>
  <c r="D41" i="14"/>
  <c r="D31" i="4"/>
  <c r="D3"/>
  <c r="D7" s="1"/>
  <c r="F27" i="5"/>
  <c r="F27" i="6" s="1"/>
  <c r="F27" i="7" s="1"/>
  <c r="E39" i="6"/>
  <c r="E39" i="7" s="1"/>
  <c r="E39" i="8" s="1"/>
  <c r="E39" i="9" s="1"/>
  <c r="E41" i="6"/>
  <c r="E41" i="7" s="1"/>
  <c r="E41" i="8" s="1"/>
  <c r="E41" i="9" s="1"/>
  <c r="E36" i="6"/>
  <c r="E36" i="7" s="1"/>
  <c r="E36" i="8" s="1"/>
  <c r="E36" i="9" s="1"/>
  <c r="E18" i="4"/>
  <c r="E31" i="3"/>
  <c r="E34" i="6"/>
  <c r="E34" i="7" s="1"/>
  <c r="E34" i="8" s="1"/>
  <c r="E34" i="9" s="1"/>
  <c r="E35" i="6"/>
  <c r="E35" i="7" s="1"/>
  <c r="E35" i="8" s="1"/>
  <c r="E35" i="9" s="1"/>
  <c r="E43" i="6"/>
  <c r="E43" i="7" s="1"/>
  <c r="E43" i="8" s="1"/>
  <c r="E43" i="9" s="1"/>
  <c r="E40" i="6"/>
  <c r="E40" i="7" s="1"/>
  <c r="E40" i="8" s="1"/>
  <c r="E40" i="9" s="1"/>
  <c r="D29" i="5"/>
  <c r="F42" i="9"/>
  <c r="F42" i="10" s="1"/>
  <c r="D39" i="5"/>
  <c r="F39"/>
  <c r="F39" i="6" s="1"/>
  <c r="F39" i="7" s="1"/>
  <c r="F39" i="8" s="1"/>
  <c r="F39" i="9" s="1"/>
  <c r="F39" i="10" s="1"/>
  <c r="F39" i="11" s="1"/>
  <c r="F39" i="12" s="1"/>
  <c r="F39" i="13" s="1"/>
  <c r="F39" i="14" s="1"/>
  <c r="D39" i="7"/>
  <c r="D34" i="5"/>
  <c r="F34"/>
  <c r="F34" i="6" s="1"/>
  <c r="F34" i="7" s="1"/>
  <c r="F34" i="8" s="1"/>
  <c r="F34" i="9" s="1"/>
  <c r="F34" i="10" s="1"/>
  <c r="F34" i="11" s="1"/>
  <c r="F34" i="12" s="1"/>
  <c r="F34" i="13" s="1"/>
  <c r="F34" i="14" s="1"/>
  <c r="D35" i="5"/>
  <c r="F35"/>
  <c r="F35" i="6" s="1"/>
  <c r="F35" i="7" s="1"/>
  <c r="F35" i="8" s="1"/>
  <c r="D37" i="5"/>
  <c r="F37"/>
  <c r="F37" i="6" s="1"/>
  <c r="F37" i="7" s="1"/>
  <c r="D36" i="5"/>
  <c r="F36"/>
  <c r="F36" i="6" s="1"/>
  <c r="F36" i="7" s="1"/>
  <c r="D30" i="5"/>
  <c r="F30"/>
  <c r="F30" i="6" s="1"/>
  <c r="F30" i="7" s="1"/>
  <c r="F30" i="8" s="1"/>
  <c r="F30" i="9" s="1"/>
  <c r="F30" i="10" s="1"/>
  <c r="F28" i="5"/>
  <c r="F28" i="6" s="1"/>
  <c r="F28" i="7" s="1"/>
  <c r="F26" i="5"/>
  <c r="F26" i="6" s="1"/>
  <c r="F26" i="7" s="1"/>
  <c r="F24" i="5"/>
  <c r="F24" i="6" s="1"/>
  <c r="F24" i="7" s="1"/>
  <c r="F22" i="5"/>
  <c r="F22" i="6" s="1"/>
  <c r="F22" i="7" s="1"/>
  <c r="F20" i="5"/>
  <c r="F20" i="6" s="1"/>
  <c r="F20" i="7" s="1"/>
  <c r="F18" i="5"/>
  <c r="F18" i="6" s="1"/>
  <c r="F18" i="7" s="1"/>
  <c r="F16" i="5"/>
  <c r="F16" i="6" s="1"/>
  <c r="F16" i="7" s="1"/>
  <c r="D31" i="16"/>
  <c r="D6" i="5"/>
  <c r="D7" s="1"/>
  <c r="F6"/>
  <c r="C3" i="3"/>
  <c r="C7" s="1"/>
  <c r="D13" i="1"/>
  <c r="D14" s="1"/>
  <c r="C8" i="3" s="1"/>
  <c r="F15" i="1"/>
  <c r="C9" i="5" s="1"/>
  <c r="F13" i="1"/>
  <c r="F14" s="1"/>
  <c r="C8" i="5" s="1"/>
  <c r="H15" i="1"/>
  <c r="C9" i="7" s="1"/>
  <c r="D9" s="1"/>
  <c r="H13" i="1"/>
  <c r="H14" s="1"/>
  <c r="C8" i="7" s="1"/>
  <c r="J15" i="1"/>
  <c r="C9" i="9" s="1"/>
  <c r="J13" i="1"/>
  <c r="J14" s="1"/>
  <c r="C8" i="9" s="1"/>
  <c r="L15" i="1"/>
  <c r="L13"/>
  <c r="L14" s="1"/>
  <c r="C8" i="11" s="1"/>
  <c r="N15" i="1"/>
  <c r="N13"/>
  <c r="N14" s="1"/>
  <c r="C8" i="13" s="1"/>
  <c r="E15" i="1"/>
  <c r="C9" i="4" s="1"/>
  <c r="E13" i="1"/>
  <c r="E14" s="1"/>
  <c r="C8" i="4" s="1"/>
  <c r="G15" i="1"/>
  <c r="C9" i="6" s="1"/>
  <c r="D9" s="1"/>
  <c r="G13" i="1"/>
  <c r="G14" s="1"/>
  <c r="C8" i="6" s="1"/>
  <c r="I15" i="1"/>
  <c r="C9" i="8" s="1"/>
  <c r="D9" s="1"/>
  <c r="I13" i="1"/>
  <c r="I14" s="1"/>
  <c r="C8" i="8" s="1"/>
  <c r="K15" i="1"/>
  <c r="C9" i="10" s="1"/>
  <c r="D9" s="1"/>
  <c r="K13" i="1"/>
  <c r="K14" s="1"/>
  <c r="C8" i="10" s="1"/>
  <c r="M15" i="1"/>
  <c r="M13"/>
  <c r="M14" s="1"/>
  <c r="C8" i="12" s="1"/>
  <c r="F4" i="5"/>
  <c r="F4" i="6" s="1"/>
  <c r="F4" i="7" s="1"/>
  <c r="F4" i="8" s="1"/>
  <c r="F4" i="9" s="1"/>
  <c r="F4" i="10" s="1"/>
  <c r="E7" i="4"/>
  <c r="C6" i="14"/>
  <c r="D6" s="1"/>
  <c r="P12" i="1"/>
  <c r="P11"/>
  <c r="C31" i="14"/>
  <c r="D31" i="3"/>
  <c r="C31" i="10"/>
  <c r="E19" i="8"/>
  <c r="E19" i="9" s="1"/>
  <c r="E21" i="8"/>
  <c r="E21" i="9" s="1"/>
  <c r="E23" i="8"/>
  <c r="E23" i="9" s="1"/>
  <c r="E25" i="8"/>
  <c r="E25" i="9" s="1"/>
  <c r="E27" i="8"/>
  <c r="E27" i="9" s="1"/>
  <c r="E29" i="8"/>
  <c r="E29" i="9" s="1"/>
  <c r="E6" i="6"/>
  <c r="E6" i="7" s="1"/>
  <c r="E6" i="8" s="1"/>
  <c r="E6" i="9" s="1"/>
  <c r="D31" i="7"/>
  <c r="D31" i="10"/>
  <c r="C31" i="5"/>
  <c r="C31" i="13"/>
  <c r="F40" i="8"/>
  <c r="E37" i="13"/>
  <c r="E37" i="14" s="1"/>
  <c r="E17" i="8"/>
  <c r="E17" i="9" s="1"/>
  <c r="E20" i="8"/>
  <c r="E20" i="9" s="1"/>
  <c r="E22" i="8"/>
  <c r="E22" i="9" s="1"/>
  <c r="E24" i="8"/>
  <c r="E24" i="9" s="1"/>
  <c r="E26" i="8"/>
  <c r="E26" i="9" s="1"/>
  <c r="E28" i="8"/>
  <c r="E28" i="9" s="1"/>
  <c r="D31" i="14"/>
  <c r="C31" i="7"/>
  <c r="C7" i="8"/>
  <c r="F16"/>
  <c r="E16"/>
  <c r="E16" i="9" s="1"/>
  <c r="C7"/>
  <c r="C8" i="16"/>
  <c r="P9" i="1"/>
  <c r="C3" i="16"/>
  <c r="C7" i="5"/>
  <c r="C7" i="6"/>
  <c r="C9" i="3"/>
  <c r="C15" i="1"/>
  <c r="C18" s="1"/>
  <c r="C19" s="1"/>
  <c r="C38" s="1"/>
  <c r="C50" s="1"/>
  <c r="E3" i="5"/>
  <c r="C7" i="10"/>
  <c r="C7" i="12"/>
  <c r="C7" i="13"/>
  <c r="D7" i="11"/>
  <c r="C7"/>
  <c r="D3" i="7"/>
  <c r="D7" s="1"/>
  <c r="C7"/>
  <c r="D7" i="6"/>
  <c r="E4" i="7"/>
  <c r="E4" i="8" s="1"/>
  <c r="E4" i="9" s="1"/>
  <c r="E5" i="6"/>
  <c r="E5" i="7" s="1"/>
  <c r="E5" i="8" s="1"/>
  <c r="E5" i="9" s="1"/>
  <c r="C3" i="14"/>
  <c r="D3" i="9"/>
  <c r="D7" s="1"/>
  <c r="E13" i="3" l="1"/>
  <c r="E32" s="1"/>
  <c r="E45" s="1"/>
  <c r="D31" i="5"/>
  <c r="F15" i="4"/>
  <c r="F31" i="3"/>
  <c r="C12" i="4"/>
  <c r="C13" s="1"/>
  <c r="C32" s="1"/>
  <c r="H18" i="1"/>
  <c r="H19" s="1"/>
  <c r="H38" s="1"/>
  <c r="H50" s="1"/>
  <c r="M18"/>
  <c r="M19" s="1"/>
  <c r="M38" s="1"/>
  <c r="M50" s="1"/>
  <c r="D3" i="3"/>
  <c r="D7" s="1"/>
  <c r="L18" i="1"/>
  <c r="L19" s="1"/>
  <c r="L38" s="1"/>
  <c r="L50" s="1"/>
  <c r="C44" i="11" s="1"/>
  <c r="P14" i="1"/>
  <c r="C7" i="14"/>
  <c r="C12" i="7"/>
  <c r="C13" s="1"/>
  <c r="C32" s="1"/>
  <c r="C12" i="6"/>
  <c r="C13" s="1"/>
  <c r="C32" s="1"/>
  <c r="C12" i="9"/>
  <c r="C13" s="1"/>
  <c r="C32" s="1"/>
  <c r="F18" i="1"/>
  <c r="F19" s="1"/>
  <c r="F38" s="1"/>
  <c r="F50" s="1"/>
  <c r="P13"/>
  <c r="E12" i="4"/>
  <c r="E13" s="1"/>
  <c r="F42" i="11"/>
  <c r="F42" i="12" s="1"/>
  <c r="F42" i="13" s="1"/>
  <c r="F42" i="14" s="1"/>
  <c r="F30" i="11"/>
  <c r="F30" i="12" s="1"/>
  <c r="N18" i="1"/>
  <c r="N19" s="1"/>
  <c r="N38" s="1"/>
  <c r="N50" s="1"/>
  <c r="C12" i="10"/>
  <c r="C13" s="1"/>
  <c r="C32" s="1"/>
  <c r="E18" i="1"/>
  <c r="E19" s="1"/>
  <c r="E38" s="1"/>
  <c r="E50" s="1"/>
  <c r="I18"/>
  <c r="I19" s="1"/>
  <c r="I38" s="1"/>
  <c r="I50" s="1"/>
  <c r="E43" i="10"/>
  <c r="E43" i="11" s="1"/>
  <c r="E43" i="12" s="1"/>
  <c r="E43" i="13" s="1"/>
  <c r="E43" i="14" s="1"/>
  <c r="E34" i="10"/>
  <c r="E34" i="11" s="1"/>
  <c r="E34" i="12" s="1"/>
  <c r="E34" i="13" s="1"/>
  <c r="E34" i="14" s="1"/>
  <c r="E36" i="10"/>
  <c r="E36" i="11" s="1"/>
  <c r="E36" i="12" s="1"/>
  <c r="E36" i="13" s="1"/>
  <c r="E36" i="14" s="1"/>
  <c r="E39" i="10"/>
  <c r="E39" i="11" s="1"/>
  <c r="E39" i="12" s="1"/>
  <c r="E39" i="13" s="1"/>
  <c r="E39" i="14" s="1"/>
  <c r="E40" i="10"/>
  <c r="E40" i="11" s="1"/>
  <c r="E40" i="12" s="1"/>
  <c r="E40" i="13" s="1"/>
  <c r="E40" i="14" s="1"/>
  <c r="E35" i="10"/>
  <c r="E35" i="11" s="1"/>
  <c r="E35" i="12" s="1"/>
  <c r="E35" i="13" s="1"/>
  <c r="E35" i="14" s="1"/>
  <c r="E41" i="10"/>
  <c r="E41" i="11" s="1"/>
  <c r="E41" i="12" s="1"/>
  <c r="E41" i="13" s="1"/>
  <c r="E41" i="14" s="1"/>
  <c r="E16" i="10"/>
  <c r="E16" i="11" s="1"/>
  <c r="E16" i="12" s="1"/>
  <c r="E16" i="13" s="1"/>
  <c r="E16" i="14" s="1"/>
  <c r="E28" i="10"/>
  <c r="E28" i="11" s="1"/>
  <c r="E28" i="12" s="1"/>
  <c r="E24" i="10"/>
  <c r="E24" i="11" s="1"/>
  <c r="E24" i="12" s="1"/>
  <c r="E20" i="10"/>
  <c r="E20" i="11" s="1"/>
  <c r="E20" i="12" s="1"/>
  <c r="E6" i="10"/>
  <c r="E6" i="11" s="1"/>
  <c r="E6" i="12" s="1"/>
  <c r="E6" i="13" s="1"/>
  <c r="E6" i="14" s="1"/>
  <c r="E27" i="10"/>
  <c r="E27" i="11" s="1"/>
  <c r="E27" i="12" s="1"/>
  <c r="E23" i="10"/>
  <c r="E23" i="11" s="1"/>
  <c r="E23" i="12" s="1"/>
  <c r="E19" i="10"/>
  <c r="E19" i="11" s="1"/>
  <c r="E19" i="12" s="1"/>
  <c r="E18" i="5"/>
  <c r="E18" i="6" s="1"/>
  <c r="E18" i="7" s="1"/>
  <c r="E31" i="4"/>
  <c r="E26" i="10"/>
  <c r="E26" i="11" s="1"/>
  <c r="E26" i="12" s="1"/>
  <c r="E22" i="10"/>
  <c r="E22" i="11" s="1"/>
  <c r="E22" i="12" s="1"/>
  <c r="E17" i="10"/>
  <c r="E17" i="11" s="1"/>
  <c r="E17" i="12" s="1"/>
  <c r="E10" i="6"/>
  <c r="E10" i="7" s="1"/>
  <c r="E10" i="8" s="1"/>
  <c r="E10" i="9" s="1"/>
  <c r="E29" i="10"/>
  <c r="E29" i="11" s="1"/>
  <c r="E29" i="12" s="1"/>
  <c r="E25" i="10"/>
  <c r="E25" i="11" s="1"/>
  <c r="E25" i="12" s="1"/>
  <c r="E21" i="10"/>
  <c r="E21" i="11" s="1"/>
  <c r="E21" i="12" s="1"/>
  <c r="F40" i="9"/>
  <c r="F40" i="10" s="1"/>
  <c r="F40" i="11" s="1"/>
  <c r="F35" i="9"/>
  <c r="F35" i="10" s="1"/>
  <c r="F35" i="11" s="1"/>
  <c r="F16" i="9"/>
  <c r="F16" i="10" s="1"/>
  <c r="G18" i="1"/>
  <c r="G19" s="1"/>
  <c r="G38" s="1"/>
  <c r="G50" s="1"/>
  <c r="K18"/>
  <c r="K19" s="1"/>
  <c r="K38" s="1"/>
  <c r="K50" s="1"/>
  <c r="C44" i="10" s="1"/>
  <c r="J18" i="1"/>
  <c r="J19" s="1"/>
  <c r="J38" s="1"/>
  <c r="J50" s="1"/>
  <c r="C12" i="8"/>
  <c r="C13" s="1"/>
  <c r="C32" s="1"/>
  <c r="F5" i="11"/>
  <c r="F5" i="12" s="1"/>
  <c r="F5" i="13" s="1"/>
  <c r="F5" i="14" s="1"/>
  <c r="F4" i="11"/>
  <c r="F4" i="12" s="1"/>
  <c r="F4" i="13" s="1"/>
  <c r="F4" i="14" s="1"/>
  <c r="C9" i="12"/>
  <c r="D9" s="1"/>
  <c r="D9" i="4"/>
  <c r="C9" i="13"/>
  <c r="D9" s="1"/>
  <c r="C9" i="11"/>
  <c r="D9" i="9"/>
  <c r="D9" i="5"/>
  <c r="C12"/>
  <c r="C13" s="1"/>
  <c r="C32" s="1"/>
  <c r="C12" i="11"/>
  <c r="C13" s="1"/>
  <c r="C32" s="1"/>
  <c r="D8" i="4"/>
  <c r="O18" i="1"/>
  <c r="O19" s="1"/>
  <c r="O38" s="1"/>
  <c r="O50" s="1"/>
  <c r="C9" i="16"/>
  <c r="D9" s="1"/>
  <c r="P15" i="1"/>
  <c r="D18"/>
  <c r="D19" s="1"/>
  <c r="D38" s="1"/>
  <c r="D50" s="1"/>
  <c r="F24" i="8"/>
  <c r="F36"/>
  <c r="E9" i="10"/>
  <c r="E9" i="11" s="1"/>
  <c r="E9" i="12" s="1"/>
  <c r="E9" i="13" s="1"/>
  <c r="E9" i="14" s="1"/>
  <c r="E8" i="8"/>
  <c r="F21"/>
  <c r="F25"/>
  <c r="F22"/>
  <c r="F18"/>
  <c r="F17"/>
  <c r="F28"/>
  <c r="F26"/>
  <c r="F41"/>
  <c r="F6" i="6"/>
  <c r="F6" i="7" s="1"/>
  <c r="F6" i="8" s="1"/>
  <c r="F6" i="9" s="1"/>
  <c r="F6" i="10" s="1"/>
  <c r="C12" i="3"/>
  <c r="C13" s="1"/>
  <c r="C32" s="1"/>
  <c r="D9"/>
  <c r="D8"/>
  <c r="C7" i="16"/>
  <c r="D3"/>
  <c r="D7" s="1"/>
  <c r="F3"/>
  <c r="F7" s="1"/>
  <c r="D8"/>
  <c r="F8"/>
  <c r="F8" i="3" s="1"/>
  <c r="E3" i="6"/>
  <c r="E3" i="7" s="1"/>
  <c r="E3" i="8" s="1"/>
  <c r="E7" s="1"/>
  <c r="E7" i="5"/>
  <c r="D8" i="7"/>
  <c r="D8" i="6"/>
  <c r="D12" s="1"/>
  <c r="D13" s="1"/>
  <c r="D32" s="1"/>
  <c r="D8" i="10"/>
  <c r="D8" i="13"/>
  <c r="D8" i="11"/>
  <c r="D8" i="9"/>
  <c r="D8" i="8"/>
  <c r="D8" i="12"/>
  <c r="D8" i="5"/>
  <c r="E5" i="10"/>
  <c r="E5" i="11" s="1"/>
  <c r="E5" i="12" s="1"/>
  <c r="E5" i="13" s="1"/>
  <c r="E5" i="14" s="1"/>
  <c r="E4" i="10"/>
  <c r="E4" i="11" s="1"/>
  <c r="E4" i="12" s="1"/>
  <c r="E4" i="13" s="1"/>
  <c r="E4" i="14" s="1"/>
  <c r="C8"/>
  <c r="D3"/>
  <c r="D7" s="1"/>
  <c r="F15" i="5" l="1"/>
  <c r="F31" i="4"/>
  <c r="D12"/>
  <c r="D13" s="1"/>
  <c r="D32" s="1"/>
  <c r="P50" i="1"/>
  <c r="D12" i="9"/>
  <c r="D13" s="1"/>
  <c r="D32" s="1"/>
  <c r="F16" i="11"/>
  <c r="F16" i="12" s="1"/>
  <c r="F16" i="13" s="1"/>
  <c r="F16" i="14" s="1"/>
  <c r="E31" i="5"/>
  <c r="C12" i="12"/>
  <c r="C13" s="1"/>
  <c r="C32" s="1"/>
  <c r="C44" i="3"/>
  <c r="C45" s="1"/>
  <c r="F9" i="16"/>
  <c r="F9" i="3" s="1"/>
  <c r="F9" i="4" s="1"/>
  <c r="F9" i="5" s="1"/>
  <c r="F9" i="6" s="1"/>
  <c r="D9" i="11"/>
  <c r="D12" s="1"/>
  <c r="D13" s="1"/>
  <c r="D32" s="1"/>
  <c r="E10" i="10"/>
  <c r="E10" i="11" s="1"/>
  <c r="E10" i="12" s="1"/>
  <c r="E10" i="13" s="1"/>
  <c r="F40" i="12"/>
  <c r="F40" i="13" s="1"/>
  <c r="F40" i="14" s="1"/>
  <c r="F41" i="9"/>
  <c r="F41" i="10" s="1"/>
  <c r="F41" i="11" s="1"/>
  <c r="F35" i="12"/>
  <c r="F35" i="13" s="1"/>
  <c r="F35" i="14" s="1"/>
  <c r="F36" i="9"/>
  <c r="F36" i="10" s="1"/>
  <c r="F36" i="11" s="1"/>
  <c r="F26" i="9"/>
  <c r="F26" i="10" s="1"/>
  <c r="F17" i="9"/>
  <c r="F17" i="10" s="1"/>
  <c r="F25" i="9"/>
  <c r="F25" i="10" s="1"/>
  <c r="F24" i="9"/>
  <c r="F24" i="10" s="1"/>
  <c r="F28" i="9"/>
  <c r="F28" i="10" s="1"/>
  <c r="F18" i="9"/>
  <c r="F18" i="10" s="1"/>
  <c r="F22" i="9"/>
  <c r="F22" i="10" s="1"/>
  <c r="F21" i="9"/>
  <c r="F21" i="10" s="1"/>
  <c r="F6" i="11"/>
  <c r="F6" i="12" s="1"/>
  <c r="F6" i="13" s="1"/>
  <c r="F6" i="14" s="1"/>
  <c r="C12" i="16"/>
  <c r="C13" s="1"/>
  <c r="C32" s="1"/>
  <c r="C12" i="13"/>
  <c r="C13" s="1"/>
  <c r="C32" s="1"/>
  <c r="F8" i="4"/>
  <c r="F8" i="5" s="1"/>
  <c r="C44" i="12"/>
  <c r="D44" s="1"/>
  <c r="F3" i="3"/>
  <c r="F51" i="1"/>
  <c r="C44" i="5"/>
  <c r="N51" i="1"/>
  <c r="C44" i="13"/>
  <c r="D44" s="1"/>
  <c r="E32" i="4"/>
  <c r="E45" s="1"/>
  <c r="L51" i="1"/>
  <c r="K51"/>
  <c r="E51"/>
  <c r="C44" i="4"/>
  <c r="G51" i="1"/>
  <c r="C44" i="6"/>
  <c r="C45" s="1"/>
  <c r="I51" i="1"/>
  <c r="C44" i="8"/>
  <c r="J51" i="1"/>
  <c r="C44" i="9"/>
  <c r="H51" i="1"/>
  <c r="C44" i="7"/>
  <c r="M51" i="1"/>
  <c r="D12" i="3"/>
  <c r="D13" s="1"/>
  <c r="D32" s="1"/>
  <c r="F29" i="8"/>
  <c r="D12"/>
  <c r="D13" s="1"/>
  <c r="D32" s="1"/>
  <c r="D12" i="13"/>
  <c r="D13" s="1"/>
  <c r="D32" s="1"/>
  <c r="D12" i="10"/>
  <c r="D13" s="1"/>
  <c r="D32" s="1"/>
  <c r="F20" i="8"/>
  <c r="F23"/>
  <c r="F27"/>
  <c r="F19"/>
  <c r="E15"/>
  <c r="E8" i="9"/>
  <c r="E17" i="13"/>
  <c r="E17" i="14" s="1"/>
  <c r="E26" i="13"/>
  <c r="E26" i="14" s="1"/>
  <c r="E19" i="13"/>
  <c r="E19" i="14" s="1"/>
  <c r="E23" i="13"/>
  <c r="E23" i="14" s="1"/>
  <c r="E20" i="13"/>
  <c r="E20" i="14" s="1"/>
  <c r="E28" i="13"/>
  <c r="E28" i="14" s="1"/>
  <c r="D12" i="12"/>
  <c r="D13" s="1"/>
  <c r="D12" i="7"/>
  <c r="D13" s="1"/>
  <c r="D32" s="1"/>
  <c r="F37" i="8"/>
  <c r="E21" i="13"/>
  <c r="E21" i="14" s="1"/>
  <c r="E25" i="13"/>
  <c r="E25" i="14" s="1"/>
  <c r="E29" i="13"/>
  <c r="E29" i="14" s="1"/>
  <c r="E22" i="13"/>
  <c r="E22" i="14" s="1"/>
  <c r="E27" i="13"/>
  <c r="E27" i="14" s="1"/>
  <c r="E24" i="13"/>
  <c r="E24" i="14" s="1"/>
  <c r="E31" i="6"/>
  <c r="D12" i="5"/>
  <c r="D13" s="1"/>
  <c r="D32" s="1"/>
  <c r="E30" i="8"/>
  <c r="E30" i="9" s="1"/>
  <c r="E3"/>
  <c r="E7" s="1"/>
  <c r="E7" i="7"/>
  <c r="E7" i="6"/>
  <c r="O51" i="1"/>
  <c r="C44" i="16"/>
  <c r="C9" i="14"/>
  <c r="D9" s="1"/>
  <c r="P18" i="1"/>
  <c r="P19" s="1"/>
  <c r="D51"/>
  <c r="C51"/>
  <c r="C53" s="1"/>
  <c r="D52" s="1"/>
  <c r="P38"/>
  <c r="D8" i="14"/>
  <c r="E18" i="8"/>
  <c r="E18" i="9" s="1"/>
  <c r="F12" i="3" l="1"/>
  <c r="F15" i="6"/>
  <c r="F31" i="5"/>
  <c r="D44" i="3"/>
  <c r="D45" s="1"/>
  <c r="D45" i="13"/>
  <c r="F12" i="4"/>
  <c r="F22" i="11"/>
  <c r="F22" i="12" s="1"/>
  <c r="F22" i="13" s="1"/>
  <c r="F22" i="14" s="1"/>
  <c r="F28" i="11"/>
  <c r="F28" i="12" s="1"/>
  <c r="F28" i="13" s="1"/>
  <c r="F28" i="14" s="1"/>
  <c r="F25" i="11"/>
  <c r="F25" i="12" s="1"/>
  <c r="F25" i="13" s="1"/>
  <c r="F25" i="14" s="1"/>
  <c r="F26" i="11"/>
  <c r="F26" i="12" s="1"/>
  <c r="F26" i="13" s="1"/>
  <c r="F26" i="14" s="1"/>
  <c r="F21" i="11"/>
  <c r="F21" i="12" s="1"/>
  <c r="F21" i="13" s="1"/>
  <c r="F21" i="14" s="1"/>
  <c r="F18" i="11"/>
  <c r="F18" i="12" s="1"/>
  <c r="F18" i="13" s="1"/>
  <c r="F18" i="14" s="1"/>
  <c r="F24" i="11"/>
  <c r="F24" i="12" s="1"/>
  <c r="F24" i="13" s="1"/>
  <c r="F24" i="14" s="1"/>
  <c r="F17" i="11"/>
  <c r="F17" i="12" s="1"/>
  <c r="F17" i="13" s="1"/>
  <c r="F17" i="14" s="1"/>
  <c r="E18" i="10"/>
  <c r="E18" i="11" s="1"/>
  <c r="E18" i="12" s="1"/>
  <c r="E30" i="10"/>
  <c r="E30" i="11" s="1"/>
  <c r="E44" i="6"/>
  <c r="E44" i="7" s="1"/>
  <c r="E44" i="8" s="1"/>
  <c r="E44" i="9" s="1"/>
  <c r="F41" i="12"/>
  <c r="F41" i="13" s="1"/>
  <c r="F41" i="14" s="1"/>
  <c r="F36" i="12"/>
  <c r="F36" i="13" s="1"/>
  <c r="F36" i="14" s="1"/>
  <c r="F37" i="9"/>
  <c r="F37" i="10" s="1"/>
  <c r="F37" i="11" s="1"/>
  <c r="F27" i="9"/>
  <c r="F27" i="10" s="1"/>
  <c r="F20" i="9"/>
  <c r="F20" i="10" s="1"/>
  <c r="F19" i="9"/>
  <c r="F19" i="10" s="1"/>
  <c r="F23" i="9"/>
  <c r="F23" i="10" s="1"/>
  <c r="F29" i="9"/>
  <c r="F29" i="10" s="1"/>
  <c r="C45" i="12"/>
  <c r="D44" i="6"/>
  <c r="D45" s="1"/>
  <c r="D44" i="5"/>
  <c r="D45" s="1"/>
  <c r="C45"/>
  <c r="F3" i="4"/>
  <c r="F7" i="3"/>
  <c r="C45" i="13"/>
  <c r="F30"/>
  <c r="F30" i="14" s="1"/>
  <c r="E11" i="6"/>
  <c r="E12" i="5"/>
  <c r="E13" s="1"/>
  <c r="E32" s="1"/>
  <c r="E45" s="1"/>
  <c r="D12" i="14"/>
  <c r="D13" s="1"/>
  <c r="D32" s="1"/>
  <c r="D44" i="7"/>
  <c r="D45" s="1"/>
  <c r="C45"/>
  <c r="D44" i="9"/>
  <c r="D45" s="1"/>
  <c r="C45"/>
  <c r="D44" i="8"/>
  <c r="D45" s="1"/>
  <c r="C45"/>
  <c r="D44" i="4"/>
  <c r="D45" s="1"/>
  <c r="F43" i="8"/>
  <c r="C45" i="4"/>
  <c r="D44" i="10"/>
  <c r="D45" s="1"/>
  <c r="C45"/>
  <c r="D44" i="11"/>
  <c r="D45" s="1"/>
  <c r="C45"/>
  <c r="D53" i="1"/>
  <c r="E52" s="1"/>
  <c r="E53" s="1"/>
  <c r="F52" s="1"/>
  <c r="F53" s="1"/>
  <c r="G52" s="1"/>
  <c r="G53" s="1"/>
  <c r="H52" s="1"/>
  <c r="H53" s="1"/>
  <c r="I52" s="1"/>
  <c r="I53" s="1"/>
  <c r="J52" s="1"/>
  <c r="J53" s="1"/>
  <c r="K52" s="1"/>
  <c r="K53" s="1"/>
  <c r="L52" s="1"/>
  <c r="L53" s="1"/>
  <c r="M52" s="1"/>
  <c r="M53" s="1"/>
  <c r="N52" s="1"/>
  <c r="N53" s="1"/>
  <c r="O52" s="1"/>
  <c r="O53" s="1"/>
  <c r="P52" s="1"/>
  <c r="F9" i="7"/>
  <c r="F9" i="8" s="1"/>
  <c r="E8" i="10"/>
  <c r="E8" i="11" s="1"/>
  <c r="E8" i="12" s="1"/>
  <c r="E15" i="9"/>
  <c r="E31" i="8"/>
  <c r="D32" i="12"/>
  <c r="D45" s="1"/>
  <c r="C12" i="14"/>
  <c r="C13" s="1"/>
  <c r="C32" s="1"/>
  <c r="E31" i="7"/>
  <c r="E30" i="12"/>
  <c r="E30" i="13" s="1"/>
  <c r="E30" i="14" s="1"/>
  <c r="F10" i="6"/>
  <c r="C45" i="16"/>
  <c r="C47" s="1"/>
  <c r="C46" i="3" s="1"/>
  <c r="D46" s="1"/>
  <c r="E3" i="10"/>
  <c r="F12" i="16"/>
  <c r="F13" s="1"/>
  <c r="D12"/>
  <c r="D13" s="1"/>
  <c r="D44"/>
  <c r="F44"/>
  <c r="F44" i="3" s="1"/>
  <c r="F44" i="4" s="1"/>
  <c r="F44" i="5" s="1"/>
  <c r="F44" i="6" s="1"/>
  <c r="F44" i="7" s="1"/>
  <c r="C44" i="14"/>
  <c r="D44" s="1"/>
  <c r="P49" i="1"/>
  <c r="F13" i="3" l="1"/>
  <c r="F32" s="1"/>
  <c r="F45" s="1"/>
  <c r="F15" i="7"/>
  <c r="F31" i="6"/>
  <c r="D45" i="14"/>
  <c r="E7" i="10"/>
  <c r="E3" i="11"/>
  <c r="F29"/>
  <c r="F29" i="12" s="1"/>
  <c r="F29" i="13" s="1"/>
  <c r="F29" i="14" s="1"/>
  <c r="F19" i="11"/>
  <c r="F19" i="12" s="1"/>
  <c r="F19" i="13" s="1"/>
  <c r="F19" i="14" s="1"/>
  <c r="F27" i="11"/>
  <c r="F27" i="12" s="1"/>
  <c r="F27" i="13" s="1"/>
  <c r="F27" i="14" s="1"/>
  <c r="F23" i="11"/>
  <c r="F23" i="12" s="1"/>
  <c r="F23" i="13" s="1"/>
  <c r="F23" i="14" s="1"/>
  <c r="F20" i="11"/>
  <c r="F20" i="12" s="1"/>
  <c r="F20" i="13" s="1"/>
  <c r="F20" i="14" s="1"/>
  <c r="E44" i="10"/>
  <c r="E44" i="11" s="1"/>
  <c r="E44" i="12" s="1"/>
  <c r="F43" i="9"/>
  <c r="F43" i="10" s="1"/>
  <c r="F43" i="11" s="1"/>
  <c r="F37" i="12"/>
  <c r="F37" i="13" s="1"/>
  <c r="F37" i="14" s="1"/>
  <c r="F9" i="9"/>
  <c r="F9" i="10" s="1"/>
  <c r="F9" i="11" s="1"/>
  <c r="F7" i="4"/>
  <c r="F13" s="1"/>
  <c r="F32" s="1"/>
  <c r="F45" s="1"/>
  <c r="F44" i="8" s="1"/>
  <c r="F3" i="5"/>
  <c r="P51" i="1"/>
  <c r="E11" i="7"/>
  <c r="E12" i="6"/>
  <c r="E13" s="1"/>
  <c r="E32" s="1"/>
  <c r="E45" s="1"/>
  <c r="E31" i="9"/>
  <c r="E15" i="10"/>
  <c r="E15" i="11" s="1"/>
  <c r="E15" i="12" s="1"/>
  <c r="F10" i="7"/>
  <c r="F10" i="8" s="1"/>
  <c r="F10" i="9" s="1"/>
  <c r="F10" i="10" s="1"/>
  <c r="F10" i="11" s="1"/>
  <c r="E8" i="13"/>
  <c r="F11" i="6"/>
  <c r="F11" i="7" s="1"/>
  <c r="F11" i="8" s="1"/>
  <c r="F11" i="9" s="1"/>
  <c r="F32" i="16"/>
  <c r="F45" s="1"/>
  <c r="F47" s="1"/>
  <c r="D32"/>
  <c r="D45" s="1"/>
  <c r="C45" i="14"/>
  <c r="F8" i="6"/>
  <c r="E31" i="11" l="1"/>
  <c r="E3" i="12"/>
  <c r="E7" i="11"/>
  <c r="E15" i="13"/>
  <c r="F43" i="12"/>
  <c r="F43" i="13" s="1"/>
  <c r="F43" i="14" s="1"/>
  <c r="F10" i="12"/>
  <c r="F10" i="13" s="1"/>
  <c r="F9" i="12"/>
  <c r="F9" i="13" s="1"/>
  <c r="F9" i="14" s="1"/>
  <c r="F44" i="9"/>
  <c r="F44" i="10" s="1"/>
  <c r="F3" i="6"/>
  <c r="F7" i="5"/>
  <c r="E11" i="8"/>
  <c r="E11" i="9" s="1"/>
  <c r="E12" i="7"/>
  <c r="E13" s="1"/>
  <c r="E32" s="1"/>
  <c r="E45" s="1"/>
  <c r="D47" i="16"/>
  <c r="F12" i="5"/>
  <c r="F13" s="1"/>
  <c r="F32" s="1"/>
  <c r="F45" s="1"/>
  <c r="F12" i="6"/>
  <c r="F11" i="10"/>
  <c r="F11" i="11" s="1"/>
  <c r="E8" i="14"/>
  <c r="F15" i="8"/>
  <c r="F31" i="7"/>
  <c r="E15" i="14"/>
  <c r="F8" i="7"/>
  <c r="F12" s="1"/>
  <c r="E18" i="13"/>
  <c r="E31" i="10"/>
  <c r="E7" i="12" l="1"/>
  <c r="E3" i="13"/>
  <c r="F44" i="11"/>
  <c r="F44" i="12" s="1"/>
  <c r="E31" i="13"/>
  <c r="E31" i="12"/>
  <c r="F11"/>
  <c r="F11" i="13" s="1"/>
  <c r="F11" i="14" s="1"/>
  <c r="F3" i="7"/>
  <c r="F7" i="6"/>
  <c r="F13" s="1"/>
  <c r="F32" s="1"/>
  <c r="F45" s="1"/>
  <c r="E12" i="8"/>
  <c r="E13" s="1"/>
  <c r="E32" s="1"/>
  <c r="E45" s="1"/>
  <c r="F15" i="9"/>
  <c r="F31" i="8"/>
  <c r="F8"/>
  <c r="F12" s="1"/>
  <c r="E44" i="13"/>
  <c r="E7" l="1"/>
  <c r="E3" i="14"/>
  <c r="E7" s="1"/>
  <c r="F7" i="7"/>
  <c r="F13" s="1"/>
  <c r="F32" s="1"/>
  <c r="F45" s="1"/>
  <c r="F3" i="8"/>
  <c r="E11" i="10"/>
  <c r="E12" i="9"/>
  <c r="E13" s="1"/>
  <c r="E32" s="1"/>
  <c r="E45" s="1"/>
  <c r="F15" i="10"/>
  <c r="F15" i="11" s="1"/>
  <c r="F31" i="9"/>
  <c r="F8"/>
  <c r="F12" s="1"/>
  <c r="E18" i="14"/>
  <c r="E31" s="1"/>
  <c r="E44"/>
  <c r="E12" i="10" l="1"/>
  <c r="E13" s="1"/>
  <c r="E32" s="1"/>
  <c r="E45" s="1"/>
  <c r="E11" i="11"/>
  <c r="F7" i="8"/>
  <c r="F13" s="1"/>
  <c r="F32" s="1"/>
  <c r="F45" s="1"/>
  <c r="F3" i="9"/>
  <c r="F31" i="10"/>
  <c r="F8"/>
  <c r="F12" l="1"/>
  <c r="F8" i="11"/>
  <c r="F12" s="1"/>
  <c r="E11" i="12"/>
  <c r="E12" i="11"/>
  <c r="E13" s="1"/>
  <c r="E32" s="1"/>
  <c r="E45" s="1"/>
  <c r="F7" i="9"/>
  <c r="F13" s="1"/>
  <c r="F32" s="1"/>
  <c r="F45" s="1"/>
  <c r="F3" i="10"/>
  <c r="F15" i="12"/>
  <c r="F31" i="11"/>
  <c r="E12" i="12" l="1"/>
  <c r="E13" s="1"/>
  <c r="E32" s="1"/>
  <c r="E45" s="1"/>
  <c r="E11" i="13"/>
  <c r="F15"/>
  <c r="F31" s="1"/>
  <c r="F31" i="12"/>
  <c r="F7" i="10"/>
  <c r="F13" s="1"/>
  <c r="F32" s="1"/>
  <c r="F45" s="1"/>
  <c r="F3" i="11"/>
  <c r="F8" i="12"/>
  <c r="F12" s="1"/>
  <c r="F15" i="14" l="1"/>
  <c r="F31" s="1"/>
  <c r="E11"/>
  <c r="E12" s="1"/>
  <c r="E13" s="1"/>
  <c r="E32" s="1"/>
  <c r="E45" s="1"/>
  <c r="E12" i="13"/>
  <c r="E13" s="1"/>
  <c r="E32" s="1"/>
  <c r="E45" s="1"/>
  <c r="F7" i="11"/>
  <c r="F13" s="1"/>
  <c r="F32" s="1"/>
  <c r="F45" s="1"/>
  <c r="F3" i="12"/>
  <c r="F8" i="13"/>
  <c r="F12" s="1"/>
  <c r="F7" i="12" l="1"/>
  <c r="F13" s="1"/>
  <c r="F32" s="1"/>
  <c r="F45" s="1"/>
  <c r="F3" i="13"/>
  <c r="F8" i="14"/>
  <c r="F12" s="1"/>
  <c r="F44" i="13"/>
  <c r="F44" i="14" s="1"/>
  <c r="F7" i="13" l="1"/>
  <c r="F13" s="1"/>
  <c r="F32" s="1"/>
  <c r="F45" s="1"/>
  <c r="F47" s="1"/>
  <c r="F3" i="14"/>
  <c r="F7" s="1"/>
  <c r="F13" s="1"/>
  <c r="F32" s="1"/>
  <c r="C47" i="3"/>
  <c r="F47"/>
  <c r="D47"/>
  <c r="E47"/>
  <c r="F47" i="5"/>
  <c r="F47" i="6"/>
  <c r="F47" i="7"/>
  <c r="F47" i="8"/>
  <c r="B47" i="3"/>
  <c r="F47" i="9"/>
  <c r="F47" i="10"/>
  <c r="F47" i="11"/>
  <c r="F47" i="12"/>
  <c r="E47" i="4" l="1"/>
  <c r="B46"/>
  <c r="B47" s="1"/>
  <c r="B46" i="5" s="1"/>
  <c r="F47" i="4"/>
  <c r="C46"/>
  <c r="C47" s="1"/>
  <c r="C46" i="5" s="1"/>
  <c r="C47" s="1"/>
  <c r="C46" i="6" s="1"/>
  <c r="C47" s="1"/>
  <c r="F45" i="14"/>
  <c r="F47" s="1"/>
  <c r="D46" i="4" l="1"/>
  <c r="D47" s="1"/>
  <c r="C46" i="7"/>
  <c r="E47" i="5"/>
  <c r="B47"/>
  <c r="B46" i="6" s="1"/>
  <c r="D46" i="5"/>
  <c r="D47" s="1"/>
  <c r="D46" i="6" l="1"/>
  <c r="D47" s="1"/>
  <c r="B47"/>
  <c r="B46" i="7" s="1"/>
  <c r="E47" i="6"/>
  <c r="C47" i="7"/>
  <c r="C46" i="8" s="1"/>
  <c r="C47" l="1"/>
  <c r="C46" i="9" s="1"/>
  <c r="C47" l="1"/>
  <c r="C46" i="10" s="1"/>
  <c r="C47" l="1"/>
  <c r="C46" i="11" s="1"/>
  <c r="C47" l="1"/>
  <c r="C46" i="12" s="1"/>
  <c r="C47" l="1"/>
  <c r="C46" i="13" s="1"/>
  <c r="C47" l="1"/>
  <c r="C46" i="14" s="1"/>
  <c r="C47" l="1"/>
  <c r="D46" i="7"/>
  <c r="D47" s="1"/>
  <c r="B47" l="1"/>
  <c r="B46" i="8" s="1"/>
  <c r="E47" i="7"/>
  <c r="E47" i="8" l="1"/>
  <c r="D46"/>
  <c r="D47" s="1"/>
  <c r="B47"/>
  <c r="B46" i="9" s="1"/>
  <c r="D46" l="1"/>
  <c r="D47" s="1"/>
  <c r="E47"/>
  <c r="B47"/>
  <c r="B46" i="10" s="1"/>
  <c r="E47" l="1"/>
  <c r="D46"/>
  <c r="D47" s="1"/>
  <c r="B47"/>
  <c r="B46" i="11" s="1"/>
  <c r="D46" l="1"/>
  <c r="D47" s="1"/>
  <c r="E47"/>
  <c r="B47"/>
  <c r="B46" i="12" s="1"/>
  <c r="D46" l="1"/>
  <c r="D47" s="1"/>
  <c r="E47"/>
  <c r="B47"/>
  <c r="B46" i="13" s="1"/>
  <c r="E47" l="1"/>
  <c r="D46"/>
  <c r="D47" s="1"/>
  <c r="B47"/>
  <c r="B46" i="14" s="1"/>
  <c r="B47" l="1"/>
  <c r="D46"/>
  <c r="D47" s="1"/>
  <c r="E47"/>
</calcChain>
</file>

<file path=xl/comments1.xml><?xml version="1.0" encoding="utf-8"?>
<comments xmlns="http://schemas.openxmlformats.org/spreadsheetml/2006/main">
  <authors>
    <author>Your User Name</author>
  </authors>
  <commentList>
    <comment ref="B5" authorId="0">
      <text>
        <r>
          <rPr>
            <b/>
            <sz val="8"/>
            <color indexed="81"/>
            <rFont val="Tahoma"/>
            <family val="2"/>
          </rPr>
          <t>cfdc</t>
        </r>
        <r>
          <rPr>
            <sz val="8"/>
            <color indexed="81"/>
            <rFont val="Tahoma"/>
            <family val="2"/>
          </rPr>
          <t xml:space="preserve">
</t>
        </r>
      </text>
    </comment>
  </commentList>
</comments>
</file>

<file path=xl/sharedStrings.xml><?xml version="1.0" encoding="utf-8"?>
<sst xmlns="http://schemas.openxmlformats.org/spreadsheetml/2006/main" count="188" uniqueCount="95">
  <si>
    <t>Revenue</t>
  </si>
  <si>
    <t xml:space="preserve"> </t>
  </si>
  <si>
    <t xml:space="preserve">  </t>
  </si>
  <si>
    <t>Capital asset sale proceeds</t>
  </si>
  <si>
    <t>Cash (or Deficit), End of Month</t>
  </si>
  <si>
    <t>Cash (or Deficit), Start of Month</t>
  </si>
  <si>
    <t>Start Up</t>
  </si>
  <si>
    <t># of Units you plan to sell</t>
  </si>
  <si>
    <t>TOTAL</t>
  </si>
  <si>
    <t>Cash In</t>
  </si>
  <si>
    <t>Cash Investments- Owner or Shareholder</t>
  </si>
  <si>
    <t>Add: Other cash in</t>
  </si>
  <si>
    <t>Deduct: Other cash out</t>
  </si>
  <si>
    <t>Owner's or Shareholder draw</t>
  </si>
  <si>
    <t>Admin/Operational Expenses</t>
  </si>
  <si>
    <t>Provision for taxes - (net income %)</t>
  </si>
  <si>
    <t xml:space="preserve"> Advertising </t>
  </si>
  <si>
    <t xml:space="preserve"> Accounting, Legal &amp; other professional fees</t>
  </si>
  <si>
    <t xml:space="preserve"> Bank charges &amp; interest</t>
  </si>
  <si>
    <t xml:space="preserve"> Delivery (freight, express, postage)</t>
  </si>
  <si>
    <t xml:space="preserve"> Insurance (liability, business, product)</t>
  </si>
  <si>
    <t xml:space="preserve"> Office expenses</t>
  </si>
  <si>
    <t xml:space="preserve"> Rent</t>
  </si>
  <si>
    <t xml:space="preserve">Net Income (or Loss) </t>
  </si>
  <si>
    <t>Total Operational Expenses</t>
  </si>
  <si>
    <t>Gross Margin</t>
  </si>
  <si>
    <t>Cost of Sales</t>
  </si>
  <si>
    <t xml:space="preserve">Total Revenue </t>
  </si>
  <si>
    <t>CASH FLOW PROJECTION - Year 1</t>
  </si>
  <si>
    <t>Actual</t>
  </si>
  <si>
    <t>Cash Flow Budget</t>
  </si>
  <si>
    <t xml:space="preserve">Actual            Year to Date </t>
  </si>
  <si>
    <t>Budget      Year to Date</t>
  </si>
  <si>
    <t xml:space="preserve"> Variance     (Budget - Actuals)</t>
  </si>
  <si>
    <t xml:space="preserve">Explanation of variance </t>
  </si>
  <si>
    <t>3</t>
  </si>
  <si>
    <t>4</t>
  </si>
  <si>
    <t>5</t>
  </si>
  <si>
    <t>6</t>
  </si>
  <si>
    <t>7</t>
  </si>
  <si>
    <t>8</t>
  </si>
  <si>
    <t>9</t>
  </si>
  <si>
    <t>10</t>
  </si>
  <si>
    <t>11</t>
  </si>
  <si>
    <t>12</t>
  </si>
  <si>
    <t xml:space="preserve"> Other Revenue</t>
  </si>
  <si>
    <t xml:space="preserve">Product Cost (Inventory, Materials) </t>
  </si>
  <si>
    <t>Direct Labour Costs-(formula %)</t>
  </si>
  <si>
    <t>Direct Labour Costs -(no formula)</t>
  </si>
  <si>
    <t>Other Direct costs</t>
  </si>
  <si>
    <t xml:space="preserve"> Interest on long term debt </t>
  </si>
  <si>
    <t xml:space="preserve"> Supplies</t>
  </si>
  <si>
    <t xml:space="preserve"> Telephone</t>
  </si>
  <si>
    <t xml:space="preserve"> Utilities</t>
  </si>
  <si>
    <t>Bank loan advance</t>
  </si>
  <si>
    <t>Principal Loan Payments</t>
  </si>
  <si>
    <t>Capital asset purchases</t>
  </si>
  <si>
    <t xml:space="preserve"> Dues,  fees, licences, memberships </t>
  </si>
  <si>
    <t>Net Cash Flow (deficit)</t>
  </si>
  <si>
    <t xml:space="preserve">Please use "save as"  to save into  your client files and then work on this  </t>
  </si>
  <si>
    <t>insert company name below - this will copy onto all sheets</t>
  </si>
  <si>
    <t>This file will automatically update your revenue &amp; expense names unto all sheets. It will carry forward all year to date totals</t>
  </si>
  <si>
    <t>Instructions to complete Cash Flow Projection - Year 1 and monthly actual vs. cash flow budget</t>
  </si>
  <si>
    <t>1)</t>
  </si>
  <si>
    <t>The purpose of this worksheet is to enable users to input year 1 cash flow projections and to subsequently have the ability to input their actual results. The worksheet will then calculate the variances individually based on start up, monthly &amp; year to date calculations.</t>
  </si>
  <si>
    <t>2)</t>
  </si>
  <si>
    <t>CF Year 1 Worksheet (tab)</t>
  </si>
  <si>
    <t>3)</t>
  </si>
  <si>
    <t>Click tab CF Year 1 and enter your company name in the appropriate cell  A4 located  near the top right of the worksheet</t>
  </si>
  <si>
    <t>4)</t>
  </si>
  <si>
    <t>Any input made to the CF Year 1 will automatically forward to the remaining worksheets, i.e. Start up, Month 1, Month 2, etc.</t>
  </si>
  <si>
    <t>5)</t>
  </si>
  <si>
    <t>Input your data based on your financial assumptions.</t>
  </si>
  <si>
    <t>6)</t>
  </si>
  <si>
    <t>You may change any of the heading to suite your requirements, i.e. if your business doesn't need to pay rent but has property taxes just input the change.</t>
  </si>
  <si>
    <t>Start up Worksheet (tab)</t>
  </si>
  <si>
    <t>7)</t>
  </si>
  <si>
    <t>Input your actual results in column B from your monthly financial statements, either in-house, bookkeeper or accountant prepared.</t>
  </si>
  <si>
    <t>8)</t>
  </si>
  <si>
    <t>Explain the variance to Budget for each item with a variance +/- 15% in column G</t>
  </si>
  <si>
    <t>Month 1, Month 2, etc. Worksheets (tabs)</t>
  </si>
  <si>
    <t>9)</t>
  </si>
  <si>
    <t>10)</t>
  </si>
  <si>
    <t xml:space="preserve">Input your explanation of any variances +/- 15% in column G Example: Cash Flow Budget for Sales for March: $1000.00. Actual income from Sales for March: $450.00 15% of March Budget is $150.00  (1000. X 15%= $150.) Variance to explain:  if your total sales are not within $850. to $1150., an explanation is required. ($1,000. + or - $150.)    </t>
  </si>
  <si>
    <t>General</t>
  </si>
  <si>
    <t>11)</t>
  </si>
  <si>
    <t>If you are required to provide these monthly reports to Community Futures Shuswap (CFS) it's best to email to your  CFS contact</t>
  </si>
  <si>
    <t>Tabs at the bottom of the worksheet are named, Instructions, CF Year 1, Start up, Month 1, Month 2, etc.  Double click on these tabs to rename them actual month e.g.  Jan 2008. When printing the name will print as shown on the tab</t>
  </si>
  <si>
    <t>pw</t>
  </si>
  <si>
    <t>Cash Sales per unit #1 (formula)</t>
  </si>
  <si>
    <t>Cash Sales per unit #2 (formula)</t>
  </si>
  <si>
    <t xml:space="preserve"> Maintenance and repairs</t>
  </si>
  <si>
    <t xml:space="preserve"> Motor vehicle (gas, repairs/maint, insurance)</t>
  </si>
  <si>
    <t xml:space="preserve"> Wages</t>
  </si>
  <si>
    <t>MERCS (employment related costs)</t>
  </si>
</sst>
</file>

<file path=xl/styles.xml><?xml version="1.0" encoding="utf-8"?>
<styleSheet xmlns="http://schemas.openxmlformats.org/spreadsheetml/2006/main">
  <numFmts count="1">
    <numFmt numFmtId="164" formatCode="&quot;$&quot;#,##0"/>
  </numFmts>
  <fonts count="22">
    <font>
      <sz val="10"/>
      <name val="Arial"/>
    </font>
    <font>
      <sz val="10"/>
      <name val="Arial"/>
      <family val="2"/>
    </font>
    <font>
      <b/>
      <sz val="9"/>
      <name val="Arial"/>
      <family val="2"/>
    </font>
    <font>
      <b/>
      <sz val="8"/>
      <name val="Arial"/>
      <family val="2"/>
    </font>
    <font>
      <sz val="8"/>
      <name val="Arial"/>
      <family val="2"/>
    </font>
    <font>
      <b/>
      <sz val="12"/>
      <name val="Arial"/>
      <family val="2"/>
    </font>
    <font>
      <sz val="9"/>
      <name val="Arial"/>
      <family val="2"/>
    </font>
    <font>
      <b/>
      <sz val="8"/>
      <color indexed="8"/>
      <name val="Arial"/>
      <family val="2"/>
    </font>
    <font>
      <b/>
      <sz val="10"/>
      <color theme="4"/>
      <name val="Arial"/>
      <family val="2"/>
    </font>
    <font>
      <b/>
      <sz val="8"/>
      <color theme="4"/>
      <name val="Arial"/>
      <family val="2"/>
    </font>
    <font>
      <sz val="8"/>
      <color theme="4"/>
      <name val="Arial"/>
      <family val="2"/>
    </font>
    <font>
      <sz val="7"/>
      <name val="Arial"/>
      <family val="2"/>
    </font>
    <font>
      <b/>
      <sz val="7"/>
      <name val="Arial"/>
      <family val="2"/>
    </font>
    <font>
      <sz val="7"/>
      <color rgb="FFFF0000"/>
      <name val="Arial"/>
      <family val="2"/>
    </font>
    <font>
      <sz val="8"/>
      <color rgb="FFFF0000"/>
      <name val="Arial"/>
      <family val="2"/>
    </font>
    <font>
      <b/>
      <sz val="8"/>
      <color theme="3"/>
      <name val="Arial"/>
      <family val="2"/>
    </font>
    <font>
      <b/>
      <sz val="10"/>
      <color theme="3"/>
      <name val="Arial"/>
      <family val="2"/>
    </font>
    <font>
      <b/>
      <u/>
      <sz val="15"/>
      <color theme="1"/>
      <name val="Calibri"/>
      <family val="2"/>
      <scheme val="minor"/>
    </font>
    <font>
      <sz val="12"/>
      <color theme="1"/>
      <name val="Calibri"/>
      <family val="2"/>
      <scheme val="minor"/>
    </font>
    <font>
      <b/>
      <sz val="14"/>
      <color theme="1"/>
      <name val="Calibri"/>
      <family val="2"/>
      <scheme val="minor"/>
    </font>
    <font>
      <sz val="8"/>
      <color indexed="81"/>
      <name val="Tahoma"/>
      <family val="2"/>
    </font>
    <font>
      <b/>
      <sz val="8"/>
      <color indexed="81"/>
      <name val="Tahoma"/>
      <family val="2"/>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2"/>
        <bgColor indexed="64"/>
      </patternFill>
    </fill>
    <fill>
      <patternFill patternType="solid">
        <fgColor theme="0" tint="-0.14996795556505021"/>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99">
    <xf numFmtId="0" fontId="0" fillId="0" borderId="0" xfId="0"/>
    <xf numFmtId="0" fontId="1" fillId="0" borderId="0" xfId="0" applyFont="1" applyProtection="1">
      <protection locked="0"/>
    </xf>
    <xf numFmtId="0" fontId="0" fillId="0" borderId="0" xfId="0" applyFill="1"/>
    <xf numFmtId="0" fontId="6" fillId="0" borderId="0" xfId="0" applyFont="1"/>
    <xf numFmtId="0" fontId="5" fillId="0" borderId="0" xfId="0" applyFont="1" applyAlignment="1" applyProtection="1">
      <alignment horizontal="center"/>
      <protection locked="0"/>
    </xf>
    <xf numFmtId="0" fontId="0" fillId="0" borderId="0" xfId="0" applyProtection="1"/>
    <xf numFmtId="0" fontId="0" fillId="0" borderId="0" xfId="0" applyFill="1" applyProtection="1"/>
    <xf numFmtId="0" fontId="4" fillId="0" borderId="1" xfId="0" applyFont="1" applyBorder="1" applyAlignment="1" applyProtection="1">
      <alignment horizontal="left"/>
      <protection locked="0"/>
    </xf>
    <xf numFmtId="3" fontId="4" fillId="0" borderId="1" xfId="0" applyNumberFormat="1" applyFont="1" applyBorder="1" applyProtection="1"/>
    <xf numFmtId="3" fontId="4" fillId="0" borderId="5" xfId="0" applyNumberFormat="1" applyFont="1" applyBorder="1" applyProtection="1"/>
    <xf numFmtId="3" fontId="9" fillId="0" borderId="4" xfId="0" applyNumberFormat="1" applyFont="1" applyBorder="1" applyProtection="1"/>
    <xf numFmtId="3" fontId="4" fillId="0" borderId="4" xfId="0" applyNumberFormat="1" applyFont="1" applyBorder="1" applyProtection="1"/>
    <xf numFmtId="3" fontId="9" fillId="0" borderId="1" xfId="0" applyNumberFormat="1" applyFont="1" applyBorder="1" applyProtection="1"/>
    <xf numFmtId="3" fontId="3" fillId="0" borderId="7" xfId="0" applyNumberFormat="1" applyFont="1" applyBorder="1" applyProtection="1"/>
    <xf numFmtId="3" fontId="9" fillId="0" borderId="7" xfId="0" applyNumberFormat="1" applyFont="1" applyBorder="1" applyProtection="1"/>
    <xf numFmtId="3" fontId="3" fillId="0" borderId="8" xfId="0" applyNumberFormat="1" applyFont="1" applyBorder="1" applyProtection="1"/>
    <xf numFmtId="3" fontId="3" fillId="0" borderId="10" xfId="0" applyNumberFormat="1" applyFont="1" applyBorder="1" applyProtection="1"/>
    <xf numFmtId="3" fontId="9" fillId="0" borderId="10" xfId="0" applyNumberFormat="1" applyFont="1" applyBorder="1" applyProtection="1"/>
    <xf numFmtId="3" fontId="4" fillId="0" borderId="0" xfId="0" applyNumberFormat="1" applyFont="1" applyBorder="1" applyProtection="1"/>
    <xf numFmtId="3" fontId="9" fillId="0" borderId="3" xfId="0" applyNumberFormat="1" applyFont="1" applyBorder="1" applyProtection="1"/>
    <xf numFmtId="3" fontId="4" fillId="0" borderId="3" xfId="0" applyNumberFormat="1" applyFont="1" applyBorder="1" applyProtection="1"/>
    <xf numFmtId="0" fontId="4" fillId="0" borderId="1" xfId="0" applyFont="1" applyBorder="1" applyAlignment="1" applyProtection="1">
      <protection locked="0"/>
    </xf>
    <xf numFmtId="0" fontId="4" fillId="0" borderId="1" xfId="0" applyFont="1" applyBorder="1" applyAlignment="1" applyProtection="1"/>
    <xf numFmtId="3" fontId="4" fillId="0" borderId="11" xfId="0" applyNumberFormat="1" applyFont="1" applyBorder="1" applyProtection="1"/>
    <xf numFmtId="0" fontId="3" fillId="3" borderId="1" xfId="0" quotePrefix="1" applyFont="1" applyFill="1" applyBorder="1" applyAlignment="1" applyProtection="1"/>
    <xf numFmtId="3" fontId="3" fillId="0" borderId="1" xfId="0" applyNumberFormat="1" applyFont="1" applyBorder="1" applyProtection="1"/>
    <xf numFmtId="3" fontId="3" fillId="0" borderId="12" xfId="0" applyNumberFormat="1" applyFont="1" applyBorder="1" applyProtection="1"/>
    <xf numFmtId="3" fontId="9" fillId="0" borderId="12" xfId="0" applyNumberFormat="1" applyFont="1" applyBorder="1" applyProtection="1"/>
    <xf numFmtId="0" fontId="4" fillId="0" borderId="0" xfId="0" applyFont="1"/>
    <xf numFmtId="0" fontId="3" fillId="0" borderId="1" xfId="0" applyFont="1" applyBorder="1" applyAlignment="1">
      <alignment horizontal="center"/>
    </xf>
    <xf numFmtId="3" fontId="9" fillId="0" borderId="7" xfId="0" applyNumberFormat="1" applyFont="1" applyBorder="1" applyAlignment="1" applyProtection="1"/>
    <xf numFmtId="3" fontId="3" fillId="0" borderId="15" xfId="0" applyNumberFormat="1" applyFont="1" applyBorder="1" applyProtection="1"/>
    <xf numFmtId="3" fontId="4" fillId="0" borderId="13" xfId="0" applyNumberFormat="1" applyFont="1" applyBorder="1" applyProtection="1"/>
    <xf numFmtId="3" fontId="9" fillId="0" borderId="15" xfId="0" applyNumberFormat="1" applyFont="1" applyBorder="1" applyAlignment="1" applyProtection="1"/>
    <xf numFmtId="3" fontId="9" fillId="0" borderId="15" xfId="0" applyNumberFormat="1" applyFont="1" applyBorder="1" applyProtection="1"/>
    <xf numFmtId="0" fontId="4" fillId="0" borderId="0" xfId="0" applyFont="1" applyProtection="1">
      <protection locked="0"/>
    </xf>
    <xf numFmtId="0" fontId="4" fillId="0" borderId="0" xfId="0" applyFont="1" applyProtection="1"/>
    <xf numFmtId="3" fontId="4" fillId="0" borderId="1" xfId="0" applyNumberFormat="1" applyFont="1" applyBorder="1" applyAlignment="1" applyProtection="1"/>
    <xf numFmtId="3" fontId="3" fillId="0" borderId="7" xfId="0" applyNumberFormat="1" applyFont="1" applyBorder="1" applyAlignment="1" applyProtection="1"/>
    <xf numFmtId="3" fontId="4" fillId="0" borderId="5" xfId="0" applyNumberFormat="1" applyFont="1" applyBorder="1" applyAlignment="1" applyProtection="1"/>
    <xf numFmtId="3" fontId="3" fillId="0" borderId="10" xfId="0" applyNumberFormat="1" applyFont="1" applyBorder="1" applyAlignment="1" applyProtection="1"/>
    <xf numFmtId="3" fontId="4" fillId="0" borderId="0" xfId="0" applyNumberFormat="1" applyFont="1" applyBorder="1" applyAlignment="1" applyProtection="1"/>
    <xf numFmtId="3" fontId="4" fillId="0" borderId="12" xfId="0" applyNumberFormat="1" applyFont="1" applyBorder="1" applyAlignment="1" applyProtection="1"/>
    <xf numFmtId="3" fontId="4" fillId="0" borderId="12" xfId="0" applyNumberFormat="1" applyFont="1" applyBorder="1" applyProtection="1"/>
    <xf numFmtId="0" fontId="4" fillId="0" borderId="0" xfId="0" applyFont="1" applyFill="1"/>
    <xf numFmtId="4" fontId="9" fillId="0" borderId="0" xfId="0" applyNumberFormat="1" applyFont="1" applyBorder="1" applyAlignment="1" applyProtection="1">
      <protection locked="0"/>
    </xf>
    <xf numFmtId="4" fontId="9" fillId="0" borderId="1" xfId="0" applyNumberFormat="1" applyFont="1" applyBorder="1" applyAlignment="1" applyProtection="1">
      <protection locked="0"/>
    </xf>
    <xf numFmtId="4" fontId="9" fillId="0" borderId="1" xfId="0" applyNumberFormat="1" applyFont="1" applyBorder="1" applyAlignment="1" applyProtection="1">
      <alignment horizontal="right"/>
      <protection locked="0"/>
    </xf>
    <xf numFmtId="4" fontId="9" fillId="0" borderId="5" xfId="0" applyNumberFormat="1" applyFont="1" applyBorder="1" applyAlignment="1" applyProtection="1">
      <alignment horizontal="right"/>
      <protection locked="0"/>
    </xf>
    <xf numFmtId="4" fontId="9" fillId="2" borderId="1" xfId="0" applyNumberFormat="1" applyFont="1" applyFill="1" applyBorder="1" applyAlignment="1" applyProtection="1">
      <alignment horizontal="right"/>
      <protection locked="0"/>
    </xf>
    <xf numFmtId="4" fontId="9" fillId="0" borderId="1" xfId="0" applyNumberFormat="1" applyFont="1" applyFill="1" applyBorder="1" applyAlignment="1" applyProtection="1">
      <alignment horizontal="right"/>
      <protection locked="0"/>
    </xf>
    <xf numFmtId="4" fontId="9" fillId="0" borderId="0" xfId="0" applyNumberFormat="1" applyFont="1" applyAlignment="1" applyProtection="1">
      <protection locked="0"/>
    </xf>
    <xf numFmtId="4" fontId="8" fillId="0" borderId="0" xfId="0" applyNumberFormat="1" applyFont="1" applyAlignment="1" applyProtection="1">
      <protection locked="0"/>
    </xf>
    <xf numFmtId="3" fontId="3" fillId="0" borderId="15" xfId="0" applyNumberFormat="1" applyFont="1" applyBorder="1" applyAlignment="1" applyProtection="1"/>
    <xf numFmtId="3" fontId="4" fillId="0" borderId="1" xfId="0" applyNumberFormat="1" applyFont="1" applyBorder="1" applyProtection="1">
      <protection locked="0"/>
    </xf>
    <xf numFmtId="3" fontId="4" fillId="0" borderId="1" xfId="0" applyNumberFormat="1" applyFont="1" applyBorder="1"/>
    <xf numFmtId="3" fontId="3" fillId="0" borderId="15" xfId="0" applyNumberFormat="1" applyFont="1" applyBorder="1"/>
    <xf numFmtId="3" fontId="4" fillId="0" borderId="13" xfId="0" applyNumberFormat="1" applyFont="1" applyBorder="1"/>
    <xf numFmtId="3" fontId="4" fillId="0" borderId="11" xfId="0" applyNumberFormat="1" applyFont="1" applyBorder="1"/>
    <xf numFmtId="0" fontId="7" fillId="3" borderId="15" xfId="0" applyFont="1" applyFill="1" applyBorder="1"/>
    <xf numFmtId="0" fontId="3" fillId="0" borderId="13" xfId="0" applyFont="1" applyBorder="1" applyAlignment="1">
      <alignment horizontal="center"/>
    </xf>
    <xf numFmtId="0" fontId="4" fillId="0" borderId="11" xfId="0" applyFont="1" applyBorder="1" applyAlignment="1" applyProtection="1">
      <alignment horizontal="right"/>
      <protection locked="0"/>
    </xf>
    <xf numFmtId="0" fontId="3" fillId="0" borderId="1" xfId="0" applyFont="1" applyBorder="1" applyAlignment="1">
      <alignment horizontal="left"/>
    </xf>
    <xf numFmtId="3" fontId="4" fillId="0" borderId="13" xfId="0" applyNumberFormat="1" applyFont="1" applyBorder="1" applyAlignment="1" applyProtection="1">
      <alignment horizontal="right"/>
      <protection locked="0"/>
    </xf>
    <xf numFmtId="3" fontId="4" fillId="0" borderId="5" xfId="0" applyNumberFormat="1" applyFont="1" applyBorder="1" applyAlignment="1">
      <alignment horizontal="right"/>
    </xf>
    <xf numFmtId="3" fontId="4" fillId="0" borderId="16" xfId="0" applyNumberFormat="1" applyFont="1" applyBorder="1" applyAlignment="1">
      <alignment horizontal="right"/>
    </xf>
    <xf numFmtId="0" fontId="3" fillId="0" borderId="5" xfId="0" applyFont="1" applyFill="1" applyBorder="1" applyAlignment="1">
      <alignment horizontal="left"/>
    </xf>
    <xf numFmtId="3" fontId="4" fillId="0" borderId="14" xfId="0" applyNumberFormat="1" applyFont="1" applyBorder="1"/>
    <xf numFmtId="3" fontId="4" fillId="0" borderId="16" xfId="0" applyNumberFormat="1" applyFont="1" applyBorder="1"/>
    <xf numFmtId="0" fontId="3" fillId="3" borderId="1" xfId="0" applyFont="1" applyFill="1" applyBorder="1" applyAlignment="1"/>
    <xf numFmtId="3" fontId="4" fillId="0" borderId="13" xfId="0" applyNumberFormat="1" applyFont="1" applyBorder="1" applyProtection="1">
      <protection locked="0"/>
    </xf>
    <xf numFmtId="3" fontId="4" fillId="0" borderId="17" xfId="0" applyNumberFormat="1" applyFont="1" applyBorder="1" applyProtection="1">
      <protection locked="0"/>
    </xf>
    <xf numFmtId="3" fontId="4" fillId="0" borderId="11" xfId="0" applyNumberFormat="1" applyFont="1" applyBorder="1" applyProtection="1">
      <protection locked="0"/>
    </xf>
    <xf numFmtId="0" fontId="3" fillId="3" borderId="1" xfId="0" applyFont="1" applyFill="1" applyBorder="1" applyAlignment="1" applyProtection="1"/>
    <xf numFmtId="3" fontId="3" fillId="0" borderId="16" xfId="0" applyNumberFormat="1" applyFont="1" applyBorder="1"/>
    <xf numFmtId="3" fontId="4" fillId="0" borderId="18" xfId="0" applyNumberFormat="1" applyFont="1" applyBorder="1" applyAlignment="1" applyProtection="1">
      <alignment horizontal="right"/>
      <protection locked="0"/>
    </xf>
    <xf numFmtId="0" fontId="3" fillId="3" borderId="1" xfId="0" quotePrefix="1" applyFont="1" applyFill="1" applyBorder="1" applyAlignment="1">
      <alignment horizontal="left"/>
    </xf>
    <xf numFmtId="0" fontId="4" fillId="0" borderId="0" xfId="0" applyFont="1" applyBorder="1"/>
    <xf numFmtId="4" fontId="9" fillId="0" borderId="1" xfId="0" applyNumberFormat="1" applyFont="1" applyBorder="1" applyProtection="1">
      <protection locked="0"/>
    </xf>
    <xf numFmtId="4" fontId="9" fillId="0" borderId="7" xfId="0" applyNumberFormat="1" applyFont="1" applyBorder="1"/>
    <xf numFmtId="4" fontId="9" fillId="0" borderId="0" xfId="0" applyNumberFormat="1" applyFont="1" applyBorder="1"/>
    <xf numFmtId="4" fontId="9" fillId="0" borderId="0" xfId="0" applyNumberFormat="1" applyFont="1" applyProtection="1">
      <protection locked="0"/>
    </xf>
    <xf numFmtId="4" fontId="8" fillId="0" borderId="0" xfId="0" applyNumberFormat="1" applyFont="1"/>
    <xf numFmtId="4" fontId="8" fillId="0" borderId="0" xfId="0" applyNumberFormat="1" applyFont="1" applyProtection="1">
      <protection locked="0"/>
    </xf>
    <xf numFmtId="0" fontId="3" fillId="0" borderId="4" xfId="0" applyFont="1" applyBorder="1" applyAlignment="1" applyProtection="1"/>
    <xf numFmtId="49" fontId="4" fillId="0" borderId="1" xfId="0" applyNumberFormat="1" applyFont="1" applyBorder="1" applyAlignment="1" applyProtection="1">
      <alignment horizontal="center"/>
      <protection locked="0"/>
    </xf>
    <xf numFmtId="3" fontId="4" fillId="0" borderId="9" xfId="0" applyNumberFormat="1" applyFont="1" applyBorder="1" applyProtection="1"/>
    <xf numFmtId="4" fontId="9" fillId="0" borderId="9" xfId="0" applyNumberFormat="1" applyFont="1" applyBorder="1" applyAlignment="1" applyProtection="1">
      <protection locked="0"/>
    </xf>
    <xf numFmtId="4" fontId="9" fillId="0" borderId="9" xfId="0" applyNumberFormat="1" applyFont="1" applyBorder="1" applyProtection="1">
      <protection locked="0"/>
    </xf>
    <xf numFmtId="49" fontId="2" fillId="0" borderId="4" xfId="0" applyNumberFormat="1" applyFont="1" applyBorder="1" applyAlignment="1" applyProtection="1">
      <protection locked="0"/>
    </xf>
    <xf numFmtId="4" fontId="9" fillId="0" borderId="3" xfId="0" applyNumberFormat="1" applyFont="1" applyBorder="1" applyAlignment="1" applyProtection="1">
      <alignment horizontal="center"/>
    </xf>
    <xf numFmtId="4" fontId="9" fillId="0" borderId="5" xfId="0" applyNumberFormat="1" applyFont="1" applyBorder="1" applyAlignment="1" applyProtection="1">
      <protection locked="0"/>
    </xf>
    <xf numFmtId="4" fontId="6" fillId="0" borderId="1" xfId="0" applyNumberFormat="1" applyFont="1" applyBorder="1" applyAlignment="1" applyProtection="1">
      <protection locked="0"/>
    </xf>
    <xf numFmtId="4" fontId="6" fillId="2" borderId="1" xfId="0" applyNumberFormat="1" applyFont="1" applyFill="1" applyBorder="1" applyAlignment="1" applyProtection="1">
      <alignment horizontal="center"/>
      <protection locked="0"/>
    </xf>
    <xf numFmtId="4" fontId="5" fillId="0" borderId="0" xfId="0" applyNumberFormat="1" applyFont="1" applyAlignment="1" applyProtection="1">
      <alignment horizontal="center"/>
      <protection locked="0"/>
    </xf>
    <xf numFmtId="4" fontId="9" fillId="0" borderId="7" xfId="0" applyNumberFormat="1" applyFont="1" applyBorder="1" applyProtection="1"/>
    <xf numFmtId="4" fontId="9" fillId="0" borderId="5" xfId="0" applyNumberFormat="1" applyFont="1" applyBorder="1" applyProtection="1">
      <protection locked="0"/>
    </xf>
    <xf numFmtId="4" fontId="9" fillId="0" borderId="10" xfId="0" applyNumberFormat="1" applyFont="1" applyBorder="1" applyProtection="1"/>
    <xf numFmtId="4" fontId="9" fillId="0" borderId="0" xfId="0" applyNumberFormat="1" applyFont="1" applyBorder="1" applyProtection="1"/>
    <xf numFmtId="4" fontId="9" fillId="0" borderId="15" xfId="0" applyNumberFormat="1" applyFont="1" applyBorder="1" applyProtection="1"/>
    <xf numFmtId="4" fontId="9" fillId="0" borderId="1" xfId="0" applyNumberFormat="1" applyFont="1" applyBorder="1" applyProtection="1"/>
    <xf numFmtId="4" fontId="9" fillId="0" borderId="12" xfId="0" applyNumberFormat="1" applyFont="1" applyBorder="1" applyProtection="1"/>
    <xf numFmtId="4" fontId="9" fillId="0" borderId="7" xfId="0" applyNumberFormat="1" applyFont="1" applyBorder="1" applyAlignment="1" applyProtection="1"/>
    <xf numFmtId="4" fontId="9" fillId="0" borderId="10" xfId="0" applyNumberFormat="1" applyFont="1" applyBorder="1" applyAlignment="1" applyProtection="1"/>
    <xf numFmtId="4" fontId="9" fillId="0" borderId="0" xfId="0" applyNumberFormat="1" applyFont="1" applyBorder="1" applyAlignment="1" applyProtection="1"/>
    <xf numFmtId="4" fontId="9" fillId="0" borderId="15" xfId="0" applyNumberFormat="1" applyFont="1" applyBorder="1" applyAlignment="1" applyProtection="1"/>
    <xf numFmtId="4" fontId="9" fillId="0" borderId="1" xfId="0" applyNumberFormat="1" applyFont="1" applyBorder="1" applyAlignment="1" applyProtection="1"/>
    <xf numFmtId="4" fontId="9" fillId="0" borderId="12" xfId="0" applyNumberFormat="1" applyFont="1" applyBorder="1" applyAlignment="1" applyProtection="1"/>
    <xf numFmtId="3" fontId="3" fillId="0" borderId="5" xfId="0" applyNumberFormat="1" applyFont="1" applyBorder="1" applyProtection="1"/>
    <xf numFmtId="4" fontId="4" fillId="2" borderId="1" xfId="0" applyNumberFormat="1" applyFont="1" applyFill="1" applyBorder="1" applyAlignment="1" applyProtection="1">
      <alignment horizontal="center"/>
      <protection locked="0"/>
    </xf>
    <xf numFmtId="3" fontId="3" fillId="0" borderId="3" xfId="0" applyNumberFormat="1" applyFont="1" applyBorder="1" applyAlignment="1" applyProtection="1">
      <alignment horizontal="center" wrapText="1"/>
    </xf>
    <xf numFmtId="3" fontId="9" fillId="0" borderId="3" xfId="0" applyNumberFormat="1" applyFont="1" applyBorder="1" applyAlignment="1" applyProtection="1">
      <alignment horizontal="center" wrapText="1"/>
    </xf>
    <xf numFmtId="3" fontId="4" fillId="0" borderId="0" xfId="0" applyNumberFormat="1" applyFont="1" applyProtection="1"/>
    <xf numFmtId="3" fontId="9" fillId="0" borderId="0" xfId="0" applyNumberFormat="1" applyFont="1" applyProtection="1"/>
    <xf numFmtId="3" fontId="0" fillId="0" borderId="0" xfId="0" applyNumberFormat="1" applyProtection="1"/>
    <xf numFmtId="3" fontId="8" fillId="0" borderId="0" xfId="0" applyNumberFormat="1" applyFont="1" applyProtection="1"/>
    <xf numFmtId="3" fontId="1" fillId="0" borderId="0" xfId="0" applyNumberFormat="1" applyFont="1" applyAlignment="1" applyProtection="1"/>
    <xf numFmtId="3" fontId="1" fillId="0" borderId="0" xfId="0" applyNumberFormat="1" applyFont="1" applyProtection="1"/>
    <xf numFmtId="3" fontId="0" fillId="0" borderId="0" xfId="0" applyNumberFormat="1" applyAlignment="1" applyProtection="1"/>
    <xf numFmtId="3" fontId="5" fillId="0" borderId="0" xfId="0" applyNumberFormat="1" applyFont="1" applyAlignment="1" applyProtection="1">
      <alignment horizontal="center"/>
    </xf>
    <xf numFmtId="0" fontId="4" fillId="0" borderId="0" xfId="0" applyFont="1" applyBorder="1" applyAlignment="1">
      <alignment horizontal="right"/>
    </xf>
    <xf numFmtId="0" fontId="4" fillId="0" borderId="0" xfId="0" applyFont="1" applyBorder="1" applyAlignment="1">
      <alignment horizontal="center"/>
    </xf>
    <xf numFmtId="3" fontId="4" fillId="0" borderId="1" xfId="0" applyNumberFormat="1" applyFont="1" applyBorder="1" applyAlignment="1" applyProtection="1">
      <alignment horizontal="center"/>
      <protection locked="0"/>
    </xf>
    <xf numFmtId="3" fontId="4" fillId="0" borderId="1" xfId="0" applyNumberFormat="1" applyFont="1" applyBorder="1" applyAlignment="1" applyProtection="1">
      <alignment horizontal="right"/>
      <protection locked="0"/>
    </xf>
    <xf numFmtId="0" fontId="4" fillId="0" borderId="0" xfId="0" applyFont="1" applyBorder="1" applyAlignment="1" applyProtection="1">
      <alignment horizontal="center"/>
      <protection locked="0"/>
    </xf>
    <xf numFmtId="3" fontId="4" fillId="0" borderId="0" xfId="0" applyNumberFormat="1" applyFont="1"/>
    <xf numFmtId="3" fontId="4" fillId="0" borderId="1" xfId="0" applyNumberFormat="1" applyFont="1" applyBorder="1" applyAlignment="1" applyProtection="1">
      <alignment horizontal="right"/>
    </xf>
    <xf numFmtId="3" fontId="4" fillId="0" borderId="11" xfId="0" applyNumberFormat="1" applyFont="1" applyBorder="1" applyAlignment="1" applyProtection="1">
      <alignment horizontal="right"/>
      <protection locked="0"/>
    </xf>
    <xf numFmtId="3" fontId="4" fillId="0" borderId="0" xfId="0" applyNumberFormat="1" applyFont="1" applyBorder="1" applyAlignment="1">
      <alignment horizontal="right"/>
    </xf>
    <xf numFmtId="0" fontId="4" fillId="2" borderId="4" xfId="0" applyFont="1" applyFill="1" applyBorder="1" applyAlignment="1" applyProtection="1">
      <protection locked="0"/>
    </xf>
    <xf numFmtId="0" fontId="4" fillId="0" borderId="0" xfId="0" applyFont="1" applyBorder="1" applyProtection="1"/>
    <xf numFmtId="0" fontId="4" fillId="0" borderId="0" xfId="0" applyFont="1" applyAlignment="1">
      <alignment horizontal="right"/>
    </xf>
    <xf numFmtId="9" fontId="11" fillId="0" borderId="1" xfId="0" applyNumberFormat="1" applyFont="1" applyBorder="1" applyAlignment="1">
      <alignment horizontal="center"/>
    </xf>
    <xf numFmtId="9" fontId="11" fillId="0" borderId="1" xfId="0" applyNumberFormat="1" applyFont="1" applyBorder="1" applyAlignment="1" applyProtection="1">
      <alignment horizontal="center"/>
      <protection locked="0"/>
    </xf>
    <xf numFmtId="9" fontId="12" fillId="0" borderId="1" xfId="0" applyNumberFormat="1" applyFont="1" applyBorder="1" applyAlignment="1" applyProtection="1">
      <alignment horizontal="center"/>
      <protection locked="0"/>
    </xf>
    <xf numFmtId="1" fontId="11" fillId="0" borderId="1" xfId="0" applyNumberFormat="1" applyFont="1" applyBorder="1" applyAlignment="1" applyProtection="1">
      <alignment horizontal="center"/>
      <protection locked="0"/>
    </xf>
    <xf numFmtId="9" fontId="12" fillId="0" borderId="1" xfId="0" applyNumberFormat="1" applyFont="1" applyFill="1" applyBorder="1" applyAlignment="1" applyProtection="1">
      <alignment horizontal="center"/>
      <protection locked="0"/>
    </xf>
    <xf numFmtId="9" fontId="12" fillId="0" borderId="5" xfId="0" applyNumberFormat="1" applyFont="1" applyFill="1" applyBorder="1" applyAlignment="1" applyProtection="1">
      <alignment horizontal="center"/>
      <protection locked="0"/>
    </xf>
    <xf numFmtId="1" fontId="12" fillId="0" borderId="5" xfId="0" applyNumberFormat="1" applyFont="1" applyFill="1" applyBorder="1" applyAlignment="1" applyProtection="1">
      <alignment horizontal="center"/>
      <protection locked="0"/>
    </xf>
    <xf numFmtId="9" fontId="12" fillId="2" borderId="1" xfId="0" applyNumberFormat="1" applyFont="1" applyFill="1" applyBorder="1" applyAlignment="1" applyProtection="1">
      <alignment horizontal="center"/>
      <protection locked="0"/>
    </xf>
    <xf numFmtId="9" fontId="12" fillId="2" borderId="1" xfId="0" applyNumberFormat="1" applyFont="1" applyFill="1" applyBorder="1" applyAlignment="1" applyProtection="1">
      <alignment horizontal="center"/>
    </xf>
    <xf numFmtId="1" fontId="11" fillId="0" borderId="5" xfId="0" applyNumberFormat="1" applyFont="1" applyBorder="1" applyAlignment="1" applyProtection="1">
      <alignment horizontal="center"/>
      <protection locked="0"/>
    </xf>
    <xf numFmtId="9" fontId="12" fillId="2" borderId="1" xfId="0" quotePrefix="1" applyNumberFormat="1" applyFont="1" applyFill="1" applyBorder="1" applyAlignment="1" applyProtection="1">
      <alignment horizontal="center"/>
      <protection locked="0"/>
    </xf>
    <xf numFmtId="1" fontId="11" fillId="2" borderId="1" xfId="0" applyNumberFormat="1" applyFont="1" applyFill="1" applyBorder="1" applyAlignment="1" applyProtection="1">
      <alignment horizontal="center"/>
      <protection locked="0"/>
    </xf>
    <xf numFmtId="9" fontId="12" fillId="2" borderId="1" xfId="0" quotePrefix="1" applyNumberFormat="1" applyFont="1" applyFill="1" applyBorder="1" applyAlignment="1" applyProtection="1">
      <alignment horizontal="center"/>
    </xf>
    <xf numFmtId="9" fontId="11" fillId="0" borderId="0" xfId="0" applyNumberFormat="1" applyFont="1" applyAlignment="1">
      <alignment horizontal="center"/>
    </xf>
    <xf numFmtId="164" fontId="12" fillId="0" borderId="1" xfId="0" applyNumberFormat="1" applyFont="1" applyBorder="1" applyAlignment="1" applyProtection="1">
      <alignment horizontal="center"/>
      <protection locked="0"/>
    </xf>
    <xf numFmtId="3" fontId="4" fillId="0" borderId="5" xfId="0" applyNumberFormat="1" applyFont="1" applyBorder="1" applyAlignment="1" applyProtection="1">
      <alignment horizontal="right"/>
      <protection locked="0"/>
    </xf>
    <xf numFmtId="3" fontId="4" fillId="0" borderId="16" xfId="0" applyNumberFormat="1" applyFont="1" applyBorder="1" applyProtection="1"/>
    <xf numFmtId="0" fontId="4" fillId="0" borderId="1" xfId="0" applyFont="1" applyFill="1" applyBorder="1" applyAlignment="1" applyProtection="1">
      <alignment horizontal="left"/>
      <protection locked="0"/>
    </xf>
    <xf numFmtId="0" fontId="4" fillId="0" borderId="5" xfId="0" applyFont="1" applyFill="1" applyBorder="1" applyAlignment="1" applyProtection="1">
      <alignment horizontal="left"/>
      <protection locked="0"/>
    </xf>
    <xf numFmtId="4" fontId="9" fillId="0" borderId="5" xfId="0" applyNumberFormat="1" applyFont="1" applyBorder="1" applyAlignment="1" applyProtection="1"/>
    <xf numFmtId="3" fontId="10" fillId="0" borderId="16" xfId="0" applyNumberFormat="1" applyFont="1" applyBorder="1" applyProtection="1"/>
    <xf numFmtId="0" fontId="2" fillId="0" borderId="1" xfId="0" applyFont="1" applyBorder="1" applyAlignment="1" applyProtection="1">
      <alignment horizontal="center"/>
      <protection locked="0"/>
    </xf>
    <xf numFmtId="0" fontId="4" fillId="0" borderId="1" xfId="0" applyFont="1" applyFill="1" applyBorder="1" applyAlignment="1" applyProtection="1">
      <protection locked="0"/>
    </xf>
    <xf numFmtId="0" fontId="0" fillId="0" borderId="1" xfId="0" applyBorder="1" applyAlignment="1" applyProtection="1">
      <protection locked="0"/>
    </xf>
    <xf numFmtId="0" fontId="0" fillId="0" borderId="11" xfId="0" applyBorder="1" applyAlignment="1" applyProtection="1">
      <protection locked="0"/>
    </xf>
    <xf numFmtId="0" fontId="4" fillId="0" borderId="1" xfId="0" applyFont="1" applyFill="1" applyBorder="1" applyProtection="1">
      <protection locked="0"/>
    </xf>
    <xf numFmtId="0" fontId="4" fillId="0" borderId="1" xfId="0" applyFont="1" applyBorder="1" applyProtection="1">
      <protection locked="0"/>
    </xf>
    <xf numFmtId="0" fontId="4" fillId="0" borderId="11" xfId="0" applyFont="1" applyBorder="1" applyProtection="1">
      <protection locked="0"/>
    </xf>
    <xf numFmtId="0" fontId="4" fillId="0" borderId="5" xfId="0" applyFont="1" applyBorder="1" applyProtection="1">
      <protection locked="0"/>
    </xf>
    <xf numFmtId="3" fontId="9" fillId="0" borderId="4" xfId="0" applyNumberFormat="1" applyFont="1" applyBorder="1" applyAlignment="1" applyProtection="1"/>
    <xf numFmtId="3" fontId="9" fillId="0" borderId="10" xfId="0" applyNumberFormat="1" applyFont="1" applyBorder="1" applyAlignment="1" applyProtection="1"/>
    <xf numFmtId="3" fontId="9" fillId="0" borderId="3" xfId="0" applyNumberFormat="1" applyFont="1" applyBorder="1" applyAlignment="1" applyProtection="1"/>
    <xf numFmtId="3" fontId="4" fillId="0" borderId="11" xfId="0" applyNumberFormat="1" applyFont="1" applyBorder="1" applyAlignment="1" applyProtection="1"/>
    <xf numFmtId="3" fontId="9" fillId="0" borderId="1" xfId="0" applyNumberFormat="1" applyFont="1" applyBorder="1" applyAlignment="1" applyProtection="1"/>
    <xf numFmtId="3" fontId="3" fillId="0" borderId="12" xfId="0" applyNumberFormat="1" applyFont="1" applyBorder="1" applyAlignment="1" applyProtection="1"/>
    <xf numFmtId="3" fontId="9" fillId="0" borderId="12" xfId="0" applyNumberFormat="1" applyFont="1" applyBorder="1" applyAlignment="1" applyProtection="1"/>
    <xf numFmtId="3" fontId="4" fillId="0" borderId="0" xfId="0" applyNumberFormat="1" applyFont="1" applyAlignment="1" applyProtection="1"/>
    <xf numFmtId="3" fontId="9" fillId="0" borderId="0" xfId="0" applyNumberFormat="1" applyFont="1" applyAlignment="1" applyProtection="1"/>
    <xf numFmtId="3" fontId="8" fillId="0" borderId="0" xfId="0" applyNumberFormat="1" applyFont="1" applyAlignment="1" applyProtection="1"/>
    <xf numFmtId="3" fontId="10" fillId="0" borderId="7" xfId="0" applyNumberFormat="1" applyFont="1" applyBorder="1" applyProtection="1"/>
    <xf numFmtId="3" fontId="4" fillId="0" borderId="3" xfId="0" applyNumberFormat="1" applyFont="1" applyBorder="1" applyAlignment="1" applyProtection="1"/>
    <xf numFmtId="3" fontId="4" fillId="0" borderId="13" xfId="0" applyNumberFormat="1" applyFont="1" applyBorder="1" applyAlignment="1" applyProtection="1"/>
    <xf numFmtId="49" fontId="3" fillId="0" borderId="0" xfId="0" applyNumberFormat="1" applyFont="1" applyBorder="1" applyAlignment="1" applyProtection="1">
      <protection locked="0"/>
    </xf>
    <xf numFmtId="0" fontId="4" fillId="0" borderId="0" xfId="0" applyFont="1" applyAlignment="1"/>
    <xf numFmtId="0" fontId="4" fillId="0" borderId="11" xfId="0" applyFont="1" applyBorder="1" applyAlignment="1" applyProtection="1">
      <protection locked="0"/>
    </xf>
    <xf numFmtId="3" fontId="9" fillId="0" borderId="20" xfId="0" applyNumberFormat="1" applyFont="1" applyBorder="1" applyProtection="1"/>
    <xf numFmtId="3" fontId="4" fillId="0" borderId="15" xfId="0" applyNumberFormat="1" applyFont="1" applyBorder="1" applyProtection="1"/>
    <xf numFmtId="4" fontId="9" fillId="0" borderId="4" xfId="0" applyNumberFormat="1" applyFont="1" applyBorder="1" applyAlignment="1" applyProtection="1">
      <protection locked="0"/>
    </xf>
    <xf numFmtId="4" fontId="9" fillId="0" borderId="9" xfId="0" applyNumberFormat="1" applyFont="1" applyBorder="1" applyAlignment="1" applyProtection="1">
      <alignment horizontal="right"/>
      <protection locked="0"/>
    </xf>
    <xf numFmtId="4" fontId="9" fillId="0" borderId="6" xfId="0" applyNumberFormat="1" applyFont="1" applyBorder="1" applyAlignment="1" applyProtection="1"/>
    <xf numFmtId="3" fontId="3" fillId="0" borderId="6" xfId="0" applyNumberFormat="1" applyFont="1" applyBorder="1" applyProtection="1"/>
    <xf numFmtId="3" fontId="9" fillId="0" borderId="6" xfId="0" applyNumberFormat="1" applyFont="1" applyBorder="1" applyProtection="1"/>
    <xf numFmtId="4" fontId="9" fillId="0" borderId="5" xfId="0" applyNumberFormat="1" applyFont="1" applyBorder="1" applyProtection="1"/>
    <xf numFmtId="4" fontId="9" fillId="0" borderId="9" xfId="0" applyNumberFormat="1" applyFont="1" applyBorder="1" applyAlignment="1" applyProtection="1"/>
    <xf numFmtId="4" fontId="9" fillId="0" borderId="21" xfId="0" applyNumberFormat="1" applyFont="1" applyBorder="1" applyAlignment="1" applyProtection="1"/>
    <xf numFmtId="3" fontId="12" fillId="0" borderId="3" xfId="0" applyNumberFormat="1" applyFont="1" applyBorder="1" applyAlignment="1" applyProtection="1">
      <alignment horizontal="center" wrapText="1"/>
    </xf>
    <xf numFmtId="4" fontId="9" fillId="0" borderId="22" xfId="0" applyNumberFormat="1" applyFont="1" applyBorder="1" applyAlignment="1" applyProtection="1">
      <protection locked="0"/>
    </xf>
    <xf numFmtId="0" fontId="3" fillId="0" borderId="1" xfId="0" applyFont="1" applyBorder="1" applyAlignment="1" applyProtection="1">
      <alignment horizontal="left"/>
      <protection locked="0"/>
    </xf>
    <xf numFmtId="3" fontId="10" fillId="0" borderId="15" xfId="0" applyNumberFormat="1" applyFont="1" applyBorder="1" applyProtection="1"/>
    <xf numFmtId="4" fontId="9" fillId="0" borderId="4" xfId="0" applyNumberFormat="1" applyFont="1" applyBorder="1" applyAlignment="1" applyProtection="1"/>
    <xf numFmtId="3" fontId="3" fillId="0" borderId="3" xfId="0" applyNumberFormat="1" applyFont="1" applyBorder="1" applyProtection="1"/>
    <xf numFmtId="3" fontId="3" fillId="0" borderId="13" xfId="0" applyNumberFormat="1" applyFont="1" applyBorder="1" applyProtection="1"/>
    <xf numFmtId="4" fontId="9" fillId="0" borderId="6" xfId="0" applyNumberFormat="1" applyFont="1" applyBorder="1" applyProtection="1"/>
    <xf numFmtId="0" fontId="3" fillId="5" borderId="1" xfId="0" applyFont="1" applyFill="1" applyBorder="1" applyAlignment="1">
      <alignment horizontal="left"/>
    </xf>
    <xf numFmtId="4" fontId="3" fillId="0" borderId="3" xfId="0" applyNumberFormat="1" applyFont="1" applyFill="1" applyBorder="1" applyAlignment="1" applyProtection="1">
      <alignment horizontal="left"/>
      <protection locked="0"/>
    </xf>
    <xf numFmtId="3" fontId="3" fillId="0" borderId="3" xfId="0" applyNumberFormat="1" applyFont="1" applyFill="1" applyBorder="1" applyAlignment="1" applyProtection="1">
      <alignment horizontal="left"/>
    </xf>
    <xf numFmtId="3" fontId="4" fillId="0" borderId="3" xfId="0" applyNumberFormat="1" applyFont="1" applyFill="1" applyBorder="1" applyProtection="1"/>
    <xf numFmtId="0" fontId="3" fillId="0" borderId="1" xfId="0" applyFont="1" applyFill="1" applyBorder="1" applyAlignment="1" applyProtection="1"/>
    <xf numFmtId="4" fontId="9" fillId="0" borderId="11" xfId="0" applyNumberFormat="1" applyFont="1" applyBorder="1" applyProtection="1">
      <protection locked="0"/>
    </xf>
    <xf numFmtId="4" fontId="9" fillId="0" borderId="11" xfId="0" applyNumberFormat="1" applyFont="1" applyBorder="1" applyAlignment="1" applyProtection="1">
      <alignment horizontal="right"/>
      <protection locked="0"/>
    </xf>
    <xf numFmtId="4" fontId="3" fillId="0" borderId="3" xfId="0" applyNumberFormat="1" applyFont="1" applyFill="1" applyBorder="1" applyAlignment="1" applyProtection="1">
      <alignment horizontal="left"/>
    </xf>
    <xf numFmtId="3" fontId="4" fillId="0" borderId="13" xfId="0" applyNumberFormat="1" applyFont="1" applyFill="1" applyBorder="1" applyProtection="1"/>
    <xf numFmtId="4" fontId="9" fillId="0" borderId="4" xfId="0" applyNumberFormat="1" applyFont="1" applyBorder="1" applyProtection="1">
      <protection locked="0"/>
    </xf>
    <xf numFmtId="3" fontId="3" fillId="0" borderId="2" xfId="0" applyNumberFormat="1" applyFont="1" applyBorder="1" applyAlignment="1" applyProtection="1"/>
    <xf numFmtId="3" fontId="3" fillId="0" borderId="2" xfId="0" applyNumberFormat="1" applyFont="1" applyBorder="1" applyProtection="1"/>
    <xf numFmtId="3" fontId="9" fillId="0" borderId="2" xfId="0" applyNumberFormat="1" applyFont="1" applyBorder="1" applyProtection="1"/>
    <xf numFmtId="3" fontId="3" fillId="0" borderId="18" xfId="0" applyNumberFormat="1" applyFont="1" applyBorder="1" applyProtection="1"/>
    <xf numFmtId="4" fontId="9" fillId="0" borderId="4" xfId="0" applyNumberFormat="1" applyFont="1" applyBorder="1" applyAlignment="1" applyProtection="1">
      <alignment horizontal="right"/>
      <protection locked="0"/>
    </xf>
    <xf numFmtId="4" fontId="9" fillId="0" borderId="11" xfId="0" applyNumberFormat="1" applyFont="1" applyBorder="1" applyAlignment="1" applyProtection="1">
      <protection locked="0"/>
    </xf>
    <xf numFmtId="4" fontId="9" fillId="2" borderId="4" xfId="0" applyNumberFormat="1" applyFont="1" applyFill="1" applyBorder="1" applyAlignment="1" applyProtection="1">
      <alignment horizontal="right"/>
      <protection locked="0"/>
    </xf>
    <xf numFmtId="4" fontId="9" fillId="0" borderId="11" xfId="0" applyNumberFormat="1" applyFont="1" applyFill="1" applyBorder="1" applyAlignment="1" applyProtection="1">
      <alignment horizontal="right"/>
      <protection locked="0"/>
    </xf>
    <xf numFmtId="4" fontId="9" fillId="0" borderId="22" xfId="0" applyNumberFormat="1" applyFont="1" applyBorder="1" applyAlignment="1" applyProtection="1"/>
    <xf numFmtId="0" fontId="13" fillId="0" borderId="0" xfId="0" applyFont="1"/>
    <xf numFmtId="4" fontId="9" fillId="0" borderId="6" xfId="0" applyNumberFormat="1" applyFont="1" applyBorder="1"/>
    <xf numFmtId="4" fontId="9" fillId="0" borderId="4" xfId="0" applyNumberFormat="1" applyFont="1" applyBorder="1"/>
    <xf numFmtId="3" fontId="3" fillId="0" borderId="3" xfId="0" applyNumberFormat="1" applyFont="1" applyBorder="1" applyAlignment="1" applyProtection="1"/>
    <xf numFmtId="3" fontId="3" fillId="0" borderId="13" xfId="0" applyNumberFormat="1" applyFont="1" applyBorder="1" applyAlignment="1" applyProtection="1"/>
    <xf numFmtId="4" fontId="9" fillId="0" borderId="6" xfId="0" applyNumberFormat="1" applyFont="1" applyBorder="1" applyAlignment="1" applyProtection="1">
      <alignment horizontal="right"/>
      <protection locked="0"/>
    </xf>
    <xf numFmtId="0" fontId="3" fillId="0" borderId="3" xfId="0" applyFont="1" applyFill="1" applyBorder="1" applyAlignment="1">
      <alignment horizontal="left"/>
    </xf>
    <xf numFmtId="3" fontId="4" fillId="0" borderId="13" xfId="0" applyNumberFormat="1" applyFont="1" applyFill="1" applyBorder="1" applyAlignment="1" applyProtection="1"/>
    <xf numFmtId="4" fontId="9" fillId="0" borderId="15" xfId="0" applyNumberFormat="1" applyFont="1" applyBorder="1" applyAlignment="1" applyProtection="1">
      <alignment horizontal="right"/>
    </xf>
    <xf numFmtId="4" fontId="9" fillId="0" borderId="5" xfId="0" applyNumberFormat="1" applyFont="1" applyBorder="1" applyAlignment="1" applyProtection="1">
      <alignment horizontal="right"/>
    </xf>
    <xf numFmtId="0" fontId="3" fillId="0" borderId="1" xfId="0" applyFont="1" applyBorder="1" applyAlignment="1" applyProtection="1">
      <alignment horizontal="left"/>
    </xf>
    <xf numFmtId="0" fontId="4" fillId="0" borderId="1" xfId="0" applyFont="1" applyFill="1" applyBorder="1" applyProtection="1"/>
    <xf numFmtId="0" fontId="4" fillId="0" borderId="11" xfId="0" applyFont="1" applyBorder="1" applyProtection="1"/>
    <xf numFmtId="0" fontId="4" fillId="0" borderId="5" xfId="0" applyFont="1" applyBorder="1" applyProtection="1"/>
    <xf numFmtId="0" fontId="4" fillId="0" borderId="0" xfId="0" applyFont="1" applyFill="1" applyProtection="1"/>
    <xf numFmtId="4" fontId="9" fillId="0" borderId="4" xfId="0" applyNumberFormat="1" applyFont="1" applyBorder="1" applyProtection="1"/>
    <xf numFmtId="0" fontId="4" fillId="6" borderId="4" xfId="0" applyFont="1" applyFill="1" applyBorder="1" applyAlignment="1" applyProtection="1"/>
    <xf numFmtId="3" fontId="3" fillId="0" borderId="1" xfId="0" applyNumberFormat="1" applyFont="1" applyBorder="1" applyAlignment="1" applyProtection="1"/>
    <xf numFmtId="3" fontId="3" fillId="0" borderId="21" xfId="0" applyNumberFormat="1" applyFont="1" applyBorder="1" applyAlignment="1" applyProtection="1"/>
    <xf numFmtId="3" fontId="9" fillId="0" borderId="21" xfId="0" applyNumberFormat="1" applyFont="1" applyBorder="1" applyAlignment="1" applyProtection="1"/>
    <xf numFmtId="3" fontId="3" fillId="0" borderId="3" xfId="0" applyNumberFormat="1" applyFont="1" applyBorder="1" applyAlignment="1" applyProtection="1">
      <protection locked="0"/>
    </xf>
    <xf numFmtId="3" fontId="9" fillId="0" borderId="3" xfId="0" applyNumberFormat="1" applyFont="1" applyBorder="1" applyAlignment="1" applyProtection="1">
      <protection locked="0"/>
    </xf>
    <xf numFmtId="3" fontId="9" fillId="0" borderId="13" xfId="0" applyNumberFormat="1" applyFont="1" applyBorder="1" applyAlignment="1" applyProtection="1">
      <protection locked="0"/>
    </xf>
    <xf numFmtId="3" fontId="3" fillId="0" borderId="9" xfId="0" applyNumberFormat="1" applyFont="1" applyBorder="1" applyAlignment="1" applyProtection="1"/>
    <xf numFmtId="3" fontId="9" fillId="0" borderId="9" xfId="0" applyNumberFormat="1" applyFont="1" applyBorder="1" applyAlignment="1" applyProtection="1"/>
    <xf numFmtId="3" fontId="3" fillId="0" borderId="15" xfId="0" applyNumberFormat="1" applyFont="1" applyBorder="1" applyAlignment="1" applyProtection="1">
      <alignment horizontal="right"/>
    </xf>
    <xf numFmtId="3" fontId="9" fillId="0" borderId="15" xfId="0" applyNumberFormat="1" applyFont="1" applyBorder="1" applyAlignment="1" applyProtection="1">
      <alignment horizontal="right"/>
    </xf>
    <xf numFmtId="3" fontId="9" fillId="0" borderId="5" xfId="0" applyNumberFormat="1" applyFont="1" applyBorder="1" applyProtection="1"/>
    <xf numFmtId="3" fontId="3" fillId="0" borderId="4" xfId="0" applyNumberFormat="1" applyFont="1" applyBorder="1" applyProtection="1"/>
    <xf numFmtId="3" fontId="3" fillId="0" borderId="5" xfId="0" applyNumberFormat="1" applyFont="1" applyBorder="1" applyAlignment="1" applyProtection="1">
      <alignment horizontal="right"/>
    </xf>
    <xf numFmtId="3" fontId="9" fillId="0" borderId="5" xfId="0" applyNumberFormat="1" applyFont="1" applyBorder="1" applyAlignment="1" applyProtection="1">
      <alignment horizontal="right"/>
    </xf>
    <xf numFmtId="3" fontId="3" fillId="0" borderId="6" xfId="0" applyNumberFormat="1" applyFont="1" applyBorder="1" applyAlignment="1" applyProtection="1"/>
    <xf numFmtId="3" fontId="9" fillId="0" borderId="6" xfId="0" applyNumberFormat="1" applyFont="1" applyBorder="1" applyAlignment="1" applyProtection="1"/>
    <xf numFmtId="3" fontId="9" fillId="0" borderId="3" xfId="0" applyNumberFormat="1" applyFont="1" applyBorder="1" applyAlignment="1" applyProtection="1">
      <alignment horizontal="right"/>
      <protection locked="0"/>
    </xf>
    <xf numFmtId="3" fontId="9" fillId="0" borderId="13" xfId="0" applyNumberFormat="1" applyFont="1" applyBorder="1" applyAlignment="1" applyProtection="1">
      <alignment horizontal="right"/>
      <protection locked="0"/>
    </xf>
    <xf numFmtId="3" fontId="3" fillId="4" borderId="3" xfId="0" applyNumberFormat="1" applyFont="1" applyFill="1" applyBorder="1" applyAlignment="1" applyProtection="1">
      <alignment horizontal="left"/>
    </xf>
    <xf numFmtId="3" fontId="4" fillId="4" borderId="13" xfId="0" applyNumberFormat="1" applyFont="1" applyFill="1" applyBorder="1" applyProtection="1"/>
    <xf numFmtId="4" fontId="9" fillId="0" borderId="3" xfId="0" applyNumberFormat="1" applyFont="1" applyBorder="1" applyAlignment="1" applyProtection="1">
      <alignment horizontal="center"/>
      <protection locked="0"/>
    </xf>
    <xf numFmtId="0" fontId="3" fillId="4" borderId="3" xfId="0" applyFont="1" applyFill="1" applyBorder="1" applyAlignment="1" applyProtection="1">
      <alignment horizontal="left"/>
      <protection locked="0"/>
    </xf>
    <xf numFmtId="4" fontId="9" fillId="0" borderId="7" xfId="0" applyNumberFormat="1" applyFont="1" applyBorder="1" applyProtection="1">
      <protection locked="0"/>
    </xf>
    <xf numFmtId="4" fontId="9" fillId="0" borderId="15" xfId="0" applyNumberFormat="1" applyFont="1" applyBorder="1" applyAlignment="1" applyProtection="1">
      <alignment horizontal="right"/>
      <protection locked="0"/>
    </xf>
    <xf numFmtId="4" fontId="9" fillId="0" borderId="10" xfId="0" applyNumberFormat="1" applyFont="1" applyBorder="1" applyProtection="1">
      <protection locked="0"/>
    </xf>
    <xf numFmtId="4" fontId="9" fillId="0" borderId="0" xfId="0" applyNumberFormat="1" applyFont="1" applyBorder="1" applyProtection="1">
      <protection locked="0"/>
    </xf>
    <xf numFmtId="4" fontId="9" fillId="0" borderId="15" xfId="0" applyNumberFormat="1" applyFont="1" applyBorder="1" applyProtection="1">
      <protection locked="0"/>
    </xf>
    <xf numFmtId="4" fontId="9" fillId="0" borderId="12" xfId="0" applyNumberFormat="1" applyFont="1" applyBorder="1" applyProtection="1">
      <protection locked="0"/>
    </xf>
    <xf numFmtId="0" fontId="0" fillId="0" borderId="0" xfId="0" applyAlignment="1">
      <alignment wrapText="1"/>
    </xf>
    <xf numFmtId="0" fontId="17" fillId="0" borderId="0" xfId="0" applyFont="1" applyAlignment="1">
      <alignment horizontal="center"/>
    </xf>
    <xf numFmtId="0" fontId="18" fillId="0" borderId="0" xfId="0" applyFont="1" applyAlignment="1">
      <alignment horizontal="right" vertical="top"/>
    </xf>
    <xf numFmtId="0" fontId="18" fillId="0" borderId="0" xfId="0" applyFont="1" applyAlignment="1">
      <alignment wrapText="1"/>
    </xf>
    <xf numFmtId="0" fontId="18" fillId="0" borderId="0" xfId="0" applyFont="1"/>
    <xf numFmtId="0" fontId="18" fillId="0" borderId="0" xfId="0" applyFont="1" applyAlignment="1">
      <alignment horizontal="right"/>
    </xf>
    <xf numFmtId="0" fontId="19" fillId="0" borderId="0" xfId="0" applyFont="1"/>
    <xf numFmtId="49" fontId="4" fillId="0" borderId="0" xfId="0" applyNumberFormat="1" applyFont="1" applyAlignment="1" applyProtection="1">
      <alignment horizontal="left" indent="3"/>
      <protection locked="0"/>
    </xf>
    <xf numFmtId="0" fontId="4" fillId="0" borderId="0" xfId="0" applyFont="1" applyBorder="1" applyProtection="1">
      <protection locked="0"/>
    </xf>
    <xf numFmtId="0" fontId="4" fillId="0" borderId="0" xfId="0" applyFont="1" applyBorder="1" applyAlignment="1" applyProtection="1">
      <alignment horizontal="left" indent="7"/>
      <protection locked="0"/>
    </xf>
    <xf numFmtId="0" fontId="4" fillId="0" borderId="9" xfId="0" applyFont="1" applyBorder="1" applyProtection="1">
      <protection locked="0"/>
    </xf>
    <xf numFmtId="0" fontId="4" fillId="0" borderId="9" xfId="0" applyFont="1" applyBorder="1" applyAlignment="1" applyProtection="1">
      <protection locked="0"/>
    </xf>
    <xf numFmtId="0" fontId="0" fillId="0" borderId="9" xfId="0" applyBorder="1" applyAlignment="1" applyProtection="1">
      <protection locked="0"/>
    </xf>
    <xf numFmtId="0" fontId="0" fillId="0" borderId="19" xfId="0" applyBorder="1" applyAlignment="1" applyProtection="1">
      <protection locked="0"/>
    </xf>
    <xf numFmtId="0" fontId="0" fillId="0" borderId="0" xfId="0" applyProtection="1">
      <protection locked="0"/>
    </xf>
    <xf numFmtId="0" fontId="4" fillId="0" borderId="0" xfId="0" applyFont="1" applyBorder="1" applyAlignment="1" applyProtection="1">
      <alignment horizontal="left" indent="7"/>
      <protection locked="0"/>
    </xf>
    <xf numFmtId="0" fontId="4" fillId="0" borderId="0" xfId="0" applyFont="1" applyFill="1" applyBorder="1" applyAlignment="1" applyProtection="1">
      <alignment horizontal="left" indent="7"/>
      <protection locked="0"/>
    </xf>
    <xf numFmtId="0" fontId="3" fillId="0" borderId="2" xfId="0" applyFont="1" applyBorder="1" applyAlignment="1">
      <alignment horizontal="center"/>
    </xf>
    <xf numFmtId="0" fontId="3" fillId="0" borderId="2" xfId="0" quotePrefix="1" applyFont="1" applyBorder="1" applyAlignment="1">
      <alignment horizontal="center"/>
    </xf>
    <xf numFmtId="0" fontId="3" fillId="0" borderId="2" xfId="0" applyFont="1" applyBorder="1" applyAlignment="1"/>
    <xf numFmtId="3" fontId="4" fillId="0" borderId="4" xfId="0" applyNumberFormat="1" applyFont="1" applyBorder="1" applyAlignment="1"/>
    <xf numFmtId="3" fontId="4" fillId="0" borderId="3" xfId="0" applyNumberFormat="1" applyFont="1" applyBorder="1" applyAlignment="1"/>
    <xf numFmtId="3" fontId="4" fillId="0" borderId="13" xfId="0" applyNumberFormat="1" applyFont="1" applyBorder="1" applyAlignment="1"/>
    <xf numFmtId="3" fontId="4" fillId="0" borderId="2" xfId="0" applyNumberFormat="1" applyFont="1" applyBorder="1" applyAlignment="1"/>
    <xf numFmtId="3" fontId="4" fillId="0" borderId="18" xfId="0" applyNumberFormat="1" applyFont="1" applyBorder="1" applyAlignment="1"/>
    <xf numFmtId="0" fontId="15" fillId="0" borderId="0" xfId="0" applyFont="1" applyAlignment="1">
      <alignment wrapText="1"/>
    </xf>
    <xf numFmtId="0" fontId="16" fillId="0" borderId="0" xfId="0" applyFont="1" applyAlignment="1">
      <alignment wrapText="1"/>
    </xf>
    <xf numFmtId="0" fontId="14" fillId="0" borderId="0" xfId="0" applyFont="1" applyAlignment="1">
      <alignment horizontal="left" wrapText="1"/>
    </xf>
    <xf numFmtId="0" fontId="0" fillId="0" borderId="0" xfId="0" applyAlignment="1">
      <alignment wrapText="1"/>
    </xf>
    <xf numFmtId="0" fontId="4" fillId="0" borderId="9" xfId="0" applyFont="1" applyBorder="1" applyAlignment="1" applyProtection="1"/>
    <xf numFmtId="0" fontId="4" fillId="0" borderId="19" xfId="0" applyFont="1" applyBorder="1" applyAlignment="1" applyProtection="1"/>
    <xf numFmtId="0" fontId="4" fillId="0" borderId="11" xfId="0" applyFont="1" applyBorder="1" applyAlignment="1" applyProtection="1">
      <protection locked="0"/>
    </xf>
    <xf numFmtId="0" fontId="4" fillId="0" borderId="9" xfId="0" applyFont="1" applyBorder="1" applyAlignment="1" applyProtection="1">
      <protection locked="0"/>
    </xf>
    <xf numFmtId="0" fontId="4" fillId="0" borderId="19" xfId="0" applyFont="1" applyBorder="1" applyAlignment="1" applyProtection="1">
      <protection locked="0"/>
    </xf>
    <xf numFmtId="0" fontId="0" fillId="0" borderId="9" xfId="0" applyBorder="1" applyAlignment="1" applyProtection="1">
      <protection locked="0"/>
    </xf>
    <xf numFmtId="0" fontId="0" fillId="0" borderId="19" xfId="0" applyBorder="1" applyAlignment="1" applyProtection="1">
      <protection locked="0"/>
    </xf>
    <xf numFmtId="0" fontId="4" fillId="0" borderId="11" xfId="0" applyFont="1" applyBorder="1" applyAlignment="1" applyProtection="1"/>
    <xf numFmtId="0" fontId="0" fillId="0" borderId="9" xfId="0" applyBorder="1" applyAlignment="1" applyProtection="1"/>
    <xf numFmtId="0" fontId="0" fillId="0" borderId="19" xfId="0" applyBorder="1" applyAlignment="1" applyProtection="1"/>
    <xf numFmtId="3" fontId="4" fillId="0" borderId="0" xfId="0" applyNumberFormat="1" applyFont="1" applyBorder="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40"/>
  <sheetViews>
    <sheetView workbookViewId="0">
      <selection activeCell="B5" sqref="B5"/>
    </sheetView>
  </sheetViews>
  <sheetFormatPr defaultRowHeight="12.75"/>
  <cols>
    <col min="1" max="1" width="3" customWidth="1"/>
    <col min="2" max="2" width="136" customWidth="1"/>
  </cols>
  <sheetData>
    <row r="1" spans="1:2" ht="19.5">
      <c r="B1" s="260" t="s">
        <v>62</v>
      </c>
    </row>
    <row r="3" spans="1:2" s="263" customFormat="1" ht="31.5">
      <c r="A3" s="261" t="s">
        <v>63</v>
      </c>
      <c r="B3" s="262" t="s">
        <v>64</v>
      </c>
    </row>
    <row r="4" spans="1:2" s="263" customFormat="1" ht="7.5" customHeight="1">
      <c r="A4" s="264"/>
    </row>
    <row r="5" spans="1:2" s="263" customFormat="1" ht="38.25" customHeight="1">
      <c r="A5" s="264" t="s">
        <v>65</v>
      </c>
      <c r="B5" s="262" t="s">
        <v>87</v>
      </c>
    </row>
    <row r="6" spans="1:2" s="263" customFormat="1" ht="7.5" customHeight="1">
      <c r="A6" s="264"/>
    </row>
    <row r="7" spans="1:2" s="263" customFormat="1" ht="18.75">
      <c r="A7" s="264"/>
      <c r="B7" s="265" t="s">
        <v>66</v>
      </c>
    </row>
    <row r="8" spans="1:2" s="263" customFormat="1" ht="18" customHeight="1">
      <c r="A8" s="264" t="s">
        <v>67</v>
      </c>
      <c r="B8" s="263" t="s">
        <v>68</v>
      </c>
    </row>
    <row r="9" spans="1:2" s="263" customFormat="1" ht="7.5" customHeight="1">
      <c r="A9" s="264"/>
    </row>
    <row r="10" spans="1:2" s="263" customFormat="1" ht="18" customHeight="1">
      <c r="A10" s="264" t="s">
        <v>69</v>
      </c>
      <c r="B10" s="263" t="s">
        <v>70</v>
      </c>
    </row>
    <row r="11" spans="1:2" s="263" customFormat="1" ht="7.5" customHeight="1">
      <c r="A11" s="264"/>
    </row>
    <row r="12" spans="1:2" s="263" customFormat="1" ht="18" customHeight="1">
      <c r="A12" s="264" t="s">
        <v>71</v>
      </c>
      <c r="B12" s="263" t="s">
        <v>72</v>
      </c>
    </row>
    <row r="13" spans="1:2" s="263" customFormat="1" ht="7.5" customHeight="1">
      <c r="A13" s="264"/>
    </row>
    <row r="14" spans="1:2" s="263" customFormat="1" ht="28.5" customHeight="1">
      <c r="A14" s="261" t="s">
        <v>73</v>
      </c>
      <c r="B14" s="262" t="s">
        <v>74</v>
      </c>
    </row>
    <row r="15" spans="1:2" s="263" customFormat="1" ht="7.5" customHeight="1">
      <c r="A15" s="264"/>
    </row>
    <row r="16" spans="1:2" s="263" customFormat="1" ht="18.75">
      <c r="A16" s="264"/>
      <c r="B16" s="265" t="s">
        <v>75</v>
      </c>
    </row>
    <row r="17" spans="1:6" s="263" customFormat="1" ht="18" customHeight="1">
      <c r="A17" s="264" t="s">
        <v>76</v>
      </c>
      <c r="B17" s="263" t="s">
        <v>77</v>
      </c>
    </row>
    <row r="18" spans="1:6" s="263" customFormat="1" ht="7.5" customHeight="1">
      <c r="A18" s="264"/>
    </row>
    <row r="19" spans="1:6" s="263" customFormat="1" ht="18" customHeight="1">
      <c r="A19" s="264" t="s">
        <v>78</v>
      </c>
      <c r="B19" s="263" t="s">
        <v>79</v>
      </c>
    </row>
    <row r="20" spans="1:6" s="263" customFormat="1" ht="7.5" customHeight="1">
      <c r="A20" s="264"/>
    </row>
    <row r="21" spans="1:6" s="263" customFormat="1" ht="18.75">
      <c r="A21" s="264"/>
      <c r="B21" s="265" t="s">
        <v>80</v>
      </c>
    </row>
    <row r="22" spans="1:6" s="263" customFormat="1" ht="18" customHeight="1">
      <c r="A22" s="264" t="s">
        <v>81</v>
      </c>
      <c r="B22" s="263" t="s">
        <v>77</v>
      </c>
    </row>
    <row r="23" spans="1:6" s="263" customFormat="1" ht="7.5" customHeight="1">
      <c r="A23" s="264"/>
    </row>
    <row r="24" spans="1:6" s="263" customFormat="1" ht="47.25">
      <c r="A24" s="261" t="s">
        <v>82</v>
      </c>
      <c r="B24" s="262" t="s">
        <v>83</v>
      </c>
    </row>
    <row r="25" spans="1:6" s="263" customFormat="1" ht="7.5" customHeight="1">
      <c r="A25" s="264"/>
    </row>
    <row r="26" spans="1:6" s="263" customFormat="1" ht="18.75">
      <c r="A26" s="264"/>
      <c r="B26" s="265" t="s">
        <v>84</v>
      </c>
    </row>
    <row r="27" spans="1:6" s="263" customFormat="1" ht="18" customHeight="1">
      <c r="A27" s="264" t="s">
        <v>85</v>
      </c>
      <c r="B27" s="263" t="s">
        <v>86</v>
      </c>
    </row>
    <row r="28" spans="1:6" ht="15.75">
      <c r="A28" s="263"/>
      <c r="B28" s="263"/>
    </row>
    <row r="29" spans="1:6" ht="15.75">
      <c r="A29" s="263"/>
      <c r="B29" s="263"/>
    </row>
    <row r="30" spans="1:6" ht="15.75">
      <c r="A30" s="263"/>
      <c r="B30" s="263"/>
    </row>
    <row r="31" spans="1:6" ht="15.75">
      <c r="A31" s="263"/>
      <c r="B31" s="266"/>
      <c r="C31" s="35"/>
      <c r="D31" s="267"/>
      <c r="E31" s="267"/>
      <c r="F31" s="267"/>
    </row>
    <row r="32" spans="1:6" ht="15.75">
      <c r="A32" s="263"/>
      <c r="B32" s="268"/>
      <c r="C32" s="35"/>
      <c r="D32" s="267"/>
      <c r="E32" s="267"/>
      <c r="F32" s="267"/>
    </row>
    <row r="33" spans="1:6" ht="15.75">
      <c r="A33" s="263"/>
      <c r="B33" s="274"/>
      <c r="C33" s="274"/>
      <c r="D33" s="274"/>
      <c r="E33" s="274"/>
      <c r="F33" s="274"/>
    </row>
    <row r="34" spans="1:6" ht="15.75">
      <c r="A34" s="263"/>
      <c r="B34" s="274"/>
      <c r="C34" s="274"/>
      <c r="D34" s="274"/>
      <c r="E34" s="274"/>
      <c r="F34" s="274"/>
    </row>
    <row r="35" spans="1:6" ht="15.75">
      <c r="A35" s="263"/>
      <c r="B35" s="275"/>
      <c r="C35" s="275"/>
      <c r="D35" s="275"/>
      <c r="E35" s="275"/>
      <c r="F35" s="275"/>
    </row>
    <row r="36" spans="1:6" ht="15.75">
      <c r="A36" s="263"/>
      <c r="B36" s="274"/>
      <c r="C36" s="274"/>
      <c r="D36" s="274"/>
      <c r="E36" s="274"/>
      <c r="F36" s="274"/>
    </row>
    <row r="37" spans="1:6" ht="15.75">
      <c r="A37" s="263"/>
      <c r="B37" s="263"/>
    </row>
    <row r="38" spans="1:6" ht="15.75">
      <c r="A38" s="263"/>
      <c r="B38" s="263"/>
    </row>
    <row r="39" spans="1:6" ht="15.75">
      <c r="A39" s="263"/>
      <c r="B39" s="263"/>
    </row>
    <row r="40" spans="1:6" ht="15.75">
      <c r="A40" s="263"/>
      <c r="B40" s="263"/>
    </row>
  </sheetData>
  <mergeCells count="4">
    <mergeCell ref="B33:F33"/>
    <mergeCell ref="B34:F34"/>
    <mergeCell ref="B35:F35"/>
    <mergeCell ref="B36:F36"/>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V48"/>
  <sheetViews>
    <sheetView topLeftCell="A10" zoomScale="115" zoomScaleNormal="115" workbookViewId="0">
      <selection activeCell="A42" sqref="A42"/>
    </sheetView>
  </sheetViews>
  <sheetFormatPr defaultRowHeight="12.75"/>
  <cols>
    <col min="1" max="1" width="36.7109375" customWidth="1"/>
    <col min="2" max="2" width="11.28515625" style="82" customWidth="1"/>
    <col min="3" max="4" width="11.28515625" style="118" customWidth="1"/>
    <col min="5" max="5" width="12.7109375" style="170" customWidth="1"/>
    <col min="6" max="6" width="12.7109375" style="118" customWidth="1"/>
    <col min="7" max="7" width="62.7109375" style="35" customWidth="1"/>
  </cols>
  <sheetData>
    <row r="1" spans="1:22" s="3" customFormat="1" ht="35.25" customHeight="1">
      <c r="A1" s="89" t="str">
        <f>'CF Year 1'!A4</f>
        <v xml:space="preserve"> </v>
      </c>
      <c r="B1" s="90" t="s">
        <v>29</v>
      </c>
      <c r="C1" s="110" t="s">
        <v>30</v>
      </c>
      <c r="D1" s="187" t="s">
        <v>33</v>
      </c>
      <c r="E1" s="111" t="s">
        <v>31</v>
      </c>
      <c r="F1" s="110" t="s">
        <v>32</v>
      </c>
      <c r="G1" s="153" t="s">
        <v>34</v>
      </c>
    </row>
    <row r="2" spans="1:22" ht="14.1" customHeight="1">
      <c r="A2" s="195" t="str">
        <f>'CF Year 1'!A8</f>
        <v>Revenue</v>
      </c>
      <c r="B2" s="220"/>
      <c r="C2" s="197"/>
      <c r="D2" s="197"/>
      <c r="E2" s="197"/>
      <c r="F2" s="221"/>
      <c r="G2" s="154"/>
    </row>
    <row r="3" spans="1:22" ht="14.1" customHeight="1">
      <c r="A3" s="7" t="str">
        <f>'CF Year 1'!A9</f>
        <v>Cash Sales per unit #1 (formula)</v>
      </c>
      <c r="B3" s="78"/>
      <c r="C3" s="37">
        <f>SUM('CF Year 1'!J9)</f>
        <v>0</v>
      </c>
      <c r="D3" s="39">
        <f>SUM(C3-B3)</f>
        <v>0</v>
      </c>
      <c r="E3" s="161">
        <f>SUM('Month 6'!E3)+B3</f>
        <v>0</v>
      </c>
      <c r="F3" s="37">
        <f>SUM('Month 6'!F3)+C3</f>
        <v>0</v>
      </c>
      <c r="G3" s="155"/>
    </row>
    <row r="4" spans="1:22" ht="14.1" customHeight="1">
      <c r="A4" s="7" t="str">
        <f>'CF Year 1'!A10</f>
        <v>Cash Sales per unit #2 (formula)</v>
      </c>
      <c r="B4" s="78"/>
      <c r="C4" s="37">
        <f>SUM('CF Year 1'!J10)</f>
        <v>0</v>
      </c>
      <c r="D4" s="39">
        <f>SUM(C4-B4)</f>
        <v>0</v>
      </c>
      <c r="E4" s="161">
        <f>SUM('Month 6'!E4)+B4</f>
        <v>0</v>
      </c>
      <c r="F4" s="37">
        <f>SUM('Month 6'!F4)+C4</f>
        <v>0</v>
      </c>
      <c r="G4" s="155"/>
    </row>
    <row r="5" spans="1:22" ht="14.1" customHeight="1">
      <c r="A5" s="7" t="str">
        <f>'CF Year 1'!A11</f>
        <v xml:space="preserve"> Other Revenue</v>
      </c>
      <c r="B5" s="78"/>
      <c r="C5" s="37">
        <f>SUM('CF Year 1'!J11)</f>
        <v>0</v>
      </c>
      <c r="D5" s="37">
        <f>SUM(C5-B5)</f>
        <v>0</v>
      </c>
      <c r="E5" s="161">
        <f>SUM('Month 6'!E5)+B5</f>
        <v>0</v>
      </c>
      <c r="F5" s="37">
        <f>SUM('Month 6'!F5)+C5</f>
        <v>0</v>
      </c>
      <c r="G5" s="155"/>
    </row>
    <row r="6" spans="1:22" ht="14.1" customHeight="1" thickBot="1">
      <c r="A6" s="273"/>
      <c r="B6" s="88"/>
      <c r="C6" s="37">
        <f>SUM('CF Year 1'!J12)</f>
        <v>0</v>
      </c>
      <c r="D6" s="37">
        <f>SUM(C6-B6)</f>
        <v>0</v>
      </c>
      <c r="E6" s="161">
        <f>SUM('Month 6'!E6)+B6</f>
        <v>0</v>
      </c>
      <c r="F6" s="37">
        <f>SUM('Month 6'!F6)+C6</f>
        <v>0</v>
      </c>
      <c r="G6" s="156"/>
    </row>
    <row r="7" spans="1:22" s="5" customFormat="1" ht="14.1" customHeight="1">
      <c r="A7" s="224" t="str">
        <f>'CF Year 1'!A13</f>
        <v xml:space="preserve">Total Revenue </v>
      </c>
      <c r="B7" s="95">
        <f>SUM(B3:B6)</f>
        <v>0</v>
      </c>
      <c r="C7" s="38">
        <f t="shared" ref="C7:F7" si="0">SUM(C3:C6)</f>
        <v>0</v>
      </c>
      <c r="D7" s="38">
        <f t="shared" si="0"/>
        <v>0</v>
      </c>
      <c r="E7" s="30">
        <f t="shared" si="0"/>
        <v>0</v>
      </c>
      <c r="F7" s="38">
        <f t="shared" si="0"/>
        <v>0</v>
      </c>
      <c r="G7" s="156"/>
    </row>
    <row r="8" spans="1:22" ht="14.1" customHeight="1">
      <c r="A8" s="7" t="str">
        <f>'CF Year 1'!A14</f>
        <v xml:space="preserve">Product Cost (Inventory, Materials) </v>
      </c>
      <c r="B8" s="78"/>
      <c r="C8" s="37">
        <f>SUM('CF Year 1'!J14)</f>
        <v>0</v>
      </c>
      <c r="D8" s="37">
        <f>SUM(C8-B8)</f>
        <v>0</v>
      </c>
      <c r="E8" s="161">
        <f>SUM('Month 6'!E8)+B8</f>
        <v>0</v>
      </c>
      <c r="F8" s="37">
        <f>SUM('Month 6'!F8)+C8</f>
        <v>0</v>
      </c>
      <c r="G8" s="157"/>
      <c r="H8" s="2"/>
      <c r="I8" s="2"/>
      <c r="J8" s="2"/>
      <c r="K8" s="2"/>
      <c r="L8" s="2"/>
      <c r="M8" s="2"/>
      <c r="N8" s="2"/>
      <c r="O8" s="2"/>
      <c r="P8" s="2"/>
      <c r="Q8" s="2"/>
      <c r="R8" s="2"/>
      <c r="S8" s="2"/>
      <c r="T8" s="2"/>
      <c r="U8" s="2"/>
      <c r="V8" s="2"/>
    </row>
    <row r="9" spans="1:22" ht="14.1" customHeight="1">
      <c r="A9" s="7" t="str">
        <f>'CF Year 1'!A15</f>
        <v>Direct Labour Costs-(formula %)</v>
      </c>
      <c r="B9" s="47"/>
      <c r="C9" s="37">
        <f>SUM('CF Year 1'!J15)</f>
        <v>0</v>
      </c>
      <c r="D9" s="37">
        <f t="shared" ref="D9:D11" si="1">SUM(C9-B9)</f>
        <v>0</v>
      </c>
      <c r="E9" s="161">
        <f>SUM('Month 6'!E9)+B9</f>
        <v>0</v>
      </c>
      <c r="F9" s="37">
        <f>SUM('Month 6'!F9)+C9</f>
        <v>0</v>
      </c>
      <c r="G9" s="157"/>
      <c r="H9" s="2"/>
      <c r="I9" s="2"/>
      <c r="J9" s="2"/>
      <c r="K9" s="2"/>
      <c r="L9" s="2"/>
      <c r="M9" s="2"/>
      <c r="N9" s="2"/>
      <c r="O9" s="2"/>
      <c r="P9" s="2"/>
      <c r="Q9" s="2"/>
      <c r="R9" s="2"/>
      <c r="S9" s="2"/>
      <c r="T9" s="2"/>
      <c r="U9" s="2"/>
      <c r="V9" s="2"/>
    </row>
    <row r="10" spans="1:22" ht="14.1" customHeight="1">
      <c r="A10" s="7" t="str">
        <f>'CF Year 1'!A16</f>
        <v>Direct Labour Costs -(no formula)</v>
      </c>
      <c r="B10" s="48"/>
      <c r="C10" s="37">
        <f>SUM('CF Year 1'!J16)</f>
        <v>0</v>
      </c>
      <c r="D10" s="37">
        <f t="shared" si="1"/>
        <v>0</v>
      </c>
      <c r="E10" s="161">
        <f>SUM('Month 6'!E10)+B10</f>
        <v>0</v>
      </c>
      <c r="F10" s="37">
        <f>SUM('Month 6'!F10)+C10</f>
        <v>0</v>
      </c>
      <c r="G10" s="157"/>
      <c r="H10" s="2"/>
      <c r="I10" s="2"/>
      <c r="J10" s="2"/>
      <c r="K10" s="2"/>
      <c r="L10" s="2"/>
      <c r="M10" s="2"/>
      <c r="N10" s="2"/>
      <c r="O10" s="2"/>
      <c r="P10" s="2"/>
      <c r="Q10" s="2"/>
      <c r="R10" s="2"/>
      <c r="S10" s="2"/>
      <c r="T10" s="2"/>
      <c r="U10" s="2"/>
      <c r="V10" s="2"/>
    </row>
    <row r="11" spans="1:22" ht="14.1" customHeight="1" thickBot="1">
      <c r="A11" s="7" t="str">
        <f>'CF Year 1'!A17</f>
        <v>Other Direct costs</v>
      </c>
      <c r="B11" s="180"/>
      <c r="C11" s="37">
        <f>SUM('CF Year 1'!J17)</f>
        <v>0</v>
      </c>
      <c r="D11" s="37">
        <f t="shared" si="1"/>
        <v>0</v>
      </c>
      <c r="E11" s="161">
        <f>SUM('Month 6'!E11)+B11</f>
        <v>0</v>
      </c>
      <c r="F11" s="37">
        <f>SUM('Month 6'!F11)+C11</f>
        <v>0</v>
      </c>
      <c r="G11" s="157"/>
      <c r="H11" s="2"/>
      <c r="I11" s="2"/>
      <c r="J11" s="2"/>
      <c r="K11" s="2"/>
      <c r="L11" s="2"/>
      <c r="M11" s="2"/>
      <c r="N11" s="2"/>
      <c r="O11" s="2"/>
      <c r="P11" s="2"/>
      <c r="Q11" s="2"/>
      <c r="R11" s="2"/>
      <c r="S11" s="2"/>
      <c r="T11" s="2"/>
      <c r="U11" s="2"/>
      <c r="V11" s="2"/>
    </row>
    <row r="12" spans="1:22" s="5" customFormat="1" ht="14.1" customHeight="1">
      <c r="A12" s="224" t="str">
        <f>'CF Year 1'!A18</f>
        <v>Cost of Sales</v>
      </c>
      <c r="B12" s="222">
        <f>SUM(B8:B11)</f>
        <v>0</v>
      </c>
      <c r="C12" s="239">
        <f t="shared" ref="C12:F12" si="2">SUM(C8:C11)</f>
        <v>0</v>
      </c>
      <c r="D12" s="239">
        <f t="shared" si="2"/>
        <v>0</v>
      </c>
      <c r="E12" s="240">
        <f t="shared" si="2"/>
        <v>0</v>
      </c>
      <c r="F12" s="239">
        <f t="shared" si="2"/>
        <v>0</v>
      </c>
      <c r="G12" s="157"/>
      <c r="H12" s="6"/>
      <c r="I12" s="6"/>
      <c r="J12" s="6"/>
      <c r="K12" s="6"/>
      <c r="L12" s="6"/>
      <c r="M12" s="6"/>
      <c r="N12" s="6"/>
      <c r="O12" s="6"/>
      <c r="P12" s="6"/>
      <c r="Q12" s="6"/>
      <c r="R12" s="6"/>
      <c r="S12" s="6"/>
      <c r="T12" s="6"/>
      <c r="U12" s="6"/>
      <c r="V12" s="6"/>
    </row>
    <row r="13" spans="1:22" s="5" customFormat="1" ht="14.1" customHeight="1">
      <c r="A13" s="224" t="str">
        <f>'CF Year 1'!A19</f>
        <v>Gross Margin</v>
      </c>
      <c r="B13" s="223">
        <f>B7-B12</f>
        <v>0</v>
      </c>
      <c r="C13" s="243">
        <f t="shared" ref="C13:F13" si="3">C7-C12</f>
        <v>0</v>
      </c>
      <c r="D13" s="243">
        <f t="shared" si="3"/>
        <v>0</v>
      </c>
      <c r="E13" s="244">
        <f t="shared" si="3"/>
        <v>0</v>
      </c>
      <c r="F13" s="243">
        <f t="shared" si="3"/>
        <v>0</v>
      </c>
      <c r="G13" s="225"/>
      <c r="H13" s="6"/>
      <c r="I13" s="6"/>
      <c r="J13" s="6"/>
      <c r="K13" s="6"/>
      <c r="L13" s="6"/>
      <c r="M13" s="6"/>
      <c r="N13" s="6"/>
      <c r="O13" s="6"/>
      <c r="P13" s="6"/>
      <c r="Q13" s="6"/>
      <c r="R13" s="6"/>
      <c r="S13" s="6"/>
      <c r="T13" s="6"/>
      <c r="U13" s="6"/>
      <c r="V13" s="6"/>
    </row>
    <row r="14" spans="1:22" ht="14.1" customHeight="1">
      <c r="A14" s="69" t="str">
        <f>'CF Year 1'!A20</f>
        <v>Admin/Operational Expenses</v>
      </c>
      <c r="B14" s="209"/>
      <c r="C14" s="172"/>
      <c r="D14" s="172"/>
      <c r="E14" s="163"/>
      <c r="F14" s="173"/>
      <c r="G14" s="157"/>
      <c r="H14" s="2"/>
      <c r="I14" s="2"/>
      <c r="J14" s="2"/>
      <c r="K14" s="2"/>
      <c r="L14" s="2"/>
      <c r="M14" s="2"/>
      <c r="N14" s="2"/>
      <c r="O14" s="2"/>
      <c r="P14" s="2"/>
      <c r="Q14" s="2"/>
      <c r="R14" s="2"/>
      <c r="S14" s="2"/>
      <c r="T14" s="2"/>
      <c r="U14" s="2"/>
      <c r="V14" s="2"/>
    </row>
    <row r="15" spans="1:22" ht="14.1" customHeight="1">
      <c r="A15" s="7" t="str">
        <f>'CF Year 1'!A21</f>
        <v xml:space="preserve"> Advertising </v>
      </c>
      <c r="B15" s="48"/>
      <c r="C15" s="37">
        <f>SUM('CF Year 1'!J21)</f>
        <v>0</v>
      </c>
      <c r="D15" s="37">
        <f>SUM(C15-B15)</f>
        <v>0</v>
      </c>
      <c r="E15" s="161">
        <f>SUM('Month 6'!E15)+B15</f>
        <v>0</v>
      </c>
      <c r="F15" s="37">
        <f>SUM('Month 6'!F15)+C15</f>
        <v>0</v>
      </c>
      <c r="G15" s="157"/>
      <c r="H15" s="2"/>
      <c r="I15" s="2"/>
      <c r="J15" s="2"/>
      <c r="K15" s="2"/>
      <c r="L15" s="2"/>
      <c r="M15" s="2"/>
      <c r="N15" s="2"/>
      <c r="O15" s="2"/>
      <c r="P15" s="2"/>
      <c r="Q15" s="2"/>
      <c r="R15" s="2"/>
      <c r="S15" s="2"/>
      <c r="T15" s="2"/>
      <c r="U15" s="2"/>
      <c r="V15" s="2"/>
    </row>
    <row r="16" spans="1:22" ht="14.1" customHeight="1">
      <c r="A16" s="7" t="str">
        <f>'CF Year 1'!A22</f>
        <v xml:space="preserve"> Accounting, Legal &amp; other professional fees</v>
      </c>
      <c r="B16" s="47"/>
      <c r="C16" s="37">
        <f>SUM('CF Year 1'!J22)</f>
        <v>0</v>
      </c>
      <c r="D16" s="37">
        <f t="shared" ref="D16:D30" si="4">SUM(C16-B16)</f>
        <v>0</v>
      </c>
      <c r="E16" s="161">
        <f>SUM('Month 6'!E16)+B16</f>
        <v>0</v>
      </c>
      <c r="F16" s="37">
        <f>SUM('Month 6'!F16)+C16</f>
        <v>0</v>
      </c>
      <c r="G16" s="158"/>
    </row>
    <row r="17" spans="1:7" ht="14.1" customHeight="1">
      <c r="A17" s="7" t="str">
        <f>'CF Year 1'!A23</f>
        <v xml:space="preserve"> Bank charges &amp; interest</v>
      </c>
      <c r="B17" s="47"/>
      <c r="C17" s="37">
        <f>SUM('CF Year 1'!J23)</f>
        <v>0</v>
      </c>
      <c r="D17" s="37">
        <f t="shared" si="4"/>
        <v>0</v>
      </c>
      <c r="E17" s="161">
        <f>SUM('Month 6'!E17)+B17</f>
        <v>0</v>
      </c>
      <c r="F17" s="37">
        <f>SUM('Month 6'!F17)+C17</f>
        <v>0</v>
      </c>
      <c r="G17" s="158"/>
    </row>
    <row r="18" spans="1:7" ht="14.1" customHeight="1">
      <c r="A18" s="7" t="str">
        <f>'CF Year 1'!A24</f>
        <v xml:space="preserve"> Dues,  fees, licences, memberships </v>
      </c>
      <c r="B18" s="47"/>
      <c r="C18" s="37">
        <f>SUM('CF Year 1'!J24)</f>
        <v>0</v>
      </c>
      <c r="D18" s="37">
        <f t="shared" si="4"/>
        <v>0</v>
      </c>
      <c r="E18" s="161">
        <f>SUM('Month 6'!E18)+B18</f>
        <v>0</v>
      </c>
      <c r="F18" s="37">
        <f>SUM('Month 6'!F18)+C18</f>
        <v>0</v>
      </c>
      <c r="G18" s="158"/>
    </row>
    <row r="19" spans="1:7" ht="14.1" customHeight="1">
      <c r="A19" s="7" t="str">
        <f>'CF Year 1'!A25</f>
        <v xml:space="preserve"> Delivery (freight, express, postage)</v>
      </c>
      <c r="B19" s="47"/>
      <c r="C19" s="37">
        <f>SUM('CF Year 1'!J25)</f>
        <v>0</v>
      </c>
      <c r="D19" s="37">
        <f t="shared" si="4"/>
        <v>0</v>
      </c>
      <c r="E19" s="161">
        <f>SUM('Month 6'!E19)+B19</f>
        <v>0</v>
      </c>
      <c r="F19" s="37">
        <f>SUM('Month 6'!F19)+C19</f>
        <v>0</v>
      </c>
      <c r="G19" s="158"/>
    </row>
    <row r="20" spans="1:7" ht="14.1" customHeight="1">
      <c r="A20" s="7" t="str">
        <f>'CF Year 1'!A26</f>
        <v xml:space="preserve"> Insurance (liability, business, product)</v>
      </c>
      <c r="B20" s="47"/>
      <c r="C20" s="37">
        <f>SUM('CF Year 1'!J26)</f>
        <v>0</v>
      </c>
      <c r="D20" s="37">
        <f t="shared" si="4"/>
        <v>0</v>
      </c>
      <c r="E20" s="161">
        <f>SUM('Month 6'!E20)+B20</f>
        <v>0</v>
      </c>
      <c r="F20" s="37">
        <f>SUM('Month 6'!F20)+C20</f>
        <v>0</v>
      </c>
      <c r="G20" s="158"/>
    </row>
    <row r="21" spans="1:7" ht="14.1" customHeight="1">
      <c r="A21" s="7" t="str">
        <f>'CF Year 1'!A27</f>
        <v xml:space="preserve"> Interest on long term debt </v>
      </c>
      <c r="B21" s="47"/>
      <c r="C21" s="37">
        <f>SUM('CF Year 1'!J27)</f>
        <v>0</v>
      </c>
      <c r="D21" s="37">
        <f t="shared" si="4"/>
        <v>0</v>
      </c>
      <c r="E21" s="161">
        <f>SUM('Month 6'!E21)+B21</f>
        <v>0</v>
      </c>
      <c r="F21" s="37">
        <f>SUM('Month 6'!F21)+C21</f>
        <v>0</v>
      </c>
      <c r="G21" s="158"/>
    </row>
    <row r="22" spans="1:7" ht="14.1" customHeight="1">
      <c r="A22" s="7" t="str">
        <f>'CF Year 1'!A28</f>
        <v xml:space="preserve"> Maintenance and repairs</v>
      </c>
      <c r="B22" s="47"/>
      <c r="C22" s="37">
        <f>SUM('CF Year 1'!J28)</f>
        <v>0</v>
      </c>
      <c r="D22" s="37">
        <f t="shared" si="4"/>
        <v>0</v>
      </c>
      <c r="E22" s="161">
        <f>SUM('Month 6'!E22)+B22</f>
        <v>0</v>
      </c>
      <c r="F22" s="37">
        <f>SUM('Month 6'!F22)+C22</f>
        <v>0</v>
      </c>
      <c r="G22" s="158"/>
    </row>
    <row r="23" spans="1:7" ht="14.1" customHeight="1">
      <c r="A23" s="7" t="str">
        <f>'CF Year 1'!A29</f>
        <v xml:space="preserve"> Motor vehicle (gas, repairs/maint, insurance)</v>
      </c>
      <c r="B23" s="47"/>
      <c r="C23" s="37">
        <f>SUM('CF Year 1'!J29)</f>
        <v>0</v>
      </c>
      <c r="D23" s="37">
        <f t="shared" si="4"/>
        <v>0</v>
      </c>
      <c r="E23" s="161">
        <f>SUM('Month 6'!E23)+B23</f>
        <v>0</v>
      </c>
      <c r="F23" s="37">
        <f>SUM('Month 6'!F23)+C23</f>
        <v>0</v>
      </c>
      <c r="G23" s="158"/>
    </row>
    <row r="24" spans="1:7" ht="14.1" customHeight="1">
      <c r="A24" s="7" t="str">
        <f>'CF Year 1'!A30</f>
        <v xml:space="preserve"> Office expenses</v>
      </c>
      <c r="B24" s="47"/>
      <c r="C24" s="37">
        <f>SUM('CF Year 1'!J30)</f>
        <v>0</v>
      </c>
      <c r="D24" s="37">
        <f t="shared" si="4"/>
        <v>0</v>
      </c>
      <c r="E24" s="161">
        <f>SUM('Month 6'!E24)+B24</f>
        <v>0</v>
      </c>
      <c r="F24" s="37">
        <f>SUM('Month 6'!F24)+C24</f>
        <v>0</v>
      </c>
      <c r="G24" s="158"/>
    </row>
    <row r="25" spans="1:7" ht="14.1" customHeight="1">
      <c r="A25" s="7" t="str">
        <f>'CF Year 1'!A31</f>
        <v xml:space="preserve"> Rent</v>
      </c>
      <c r="B25" s="47"/>
      <c r="C25" s="37">
        <f>SUM('CF Year 1'!J31)</f>
        <v>0</v>
      </c>
      <c r="D25" s="37">
        <f t="shared" si="4"/>
        <v>0</v>
      </c>
      <c r="E25" s="161">
        <f>SUM('Month 6'!E25)+B25</f>
        <v>0</v>
      </c>
      <c r="F25" s="37">
        <f>SUM('Month 6'!F25)+C25</f>
        <v>0</v>
      </c>
      <c r="G25" s="158"/>
    </row>
    <row r="26" spans="1:7" ht="14.1" customHeight="1">
      <c r="A26" s="7" t="str">
        <f>'CF Year 1'!A32</f>
        <v xml:space="preserve"> Supplies</v>
      </c>
      <c r="B26" s="47"/>
      <c r="C26" s="37">
        <f>SUM('CF Year 1'!J32)</f>
        <v>0</v>
      </c>
      <c r="D26" s="37">
        <f t="shared" si="4"/>
        <v>0</v>
      </c>
      <c r="E26" s="161">
        <f>SUM('Month 6'!E26)+B26</f>
        <v>0</v>
      </c>
      <c r="F26" s="37">
        <f>SUM('Month 6'!F26)+C26</f>
        <v>0</v>
      </c>
      <c r="G26" s="158"/>
    </row>
    <row r="27" spans="1:7" ht="14.1" customHeight="1">
      <c r="A27" s="7" t="str">
        <f>'CF Year 1'!A33</f>
        <v xml:space="preserve"> Telephone</v>
      </c>
      <c r="B27" s="48"/>
      <c r="C27" s="37">
        <f>SUM('CF Year 1'!J33)</f>
        <v>0</v>
      </c>
      <c r="D27" s="37">
        <f t="shared" si="4"/>
        <v>0</v>
      </c>
      <c r="E27" s="161">
        <f>SUM('Month 6'!E27)+B27</f>
        <v>0</v>
      </c>
      <c r="F27" s="37">
        <f>SUM('Month 6'!F27)+C27</f>
        <v>0</v>
      </c>
      <c r="G27" s="158"/>
    </row>
    <row r="28" spans="1:7" ht="14.1" customHeight="1">
      <c r="A28" s="7" t="str">
        <f>'CF Year 1'!A34</f>
        <v xml:space="preserve"> Utilities</v>
      </c>
      <c r="B28" s="48"/>
      <c r="C28" s="37">
        <f>SUM('CF Year 1'!J34)</f>
        <v>0</v>
      </c>
      <c r="D28" s="37">
        <f t="shared" si="4"/>
        <v>0</v>
      </c>
      <c r="E28" s="161">
        <f>SUM('Month 6'!E28)+B28</f>
        <v>0</v>
      </c>
      <c r="F28" s="37">
        <f>SUM('Month 6'!F28)+C28</f>
        <v>0</v>
      </c>
      <c r="G28" s="158"/>
    </row>
    <row r="29" spans="1:7" ht="14.1" customHeight="1">
      <c r="A29" s="7" t="str">
        <f>'CF Year 1'!A35</f>
        <v xml:space="preserve"> Wages</v>
      </c>
      <c r="B29" s="48"/>
      <c r="C29" s="37">
        <f>SUM('CF Year 1'!J35)</f>
        <v>0</v>
      </c>
      <c r="D29" s="37">
        <f t="shared" si="4"/>
        <v>0</v>
      </c>
      <c r="E29" s="161">
        <f>SUM('Month 6'!E29)+B29</f>
        <v>0</v>
      </c>
      <c r="F29" s="37">
        <f>SUM('Month 6'!F29)+C29</f>
        <v>0</v>
      </c>
      <c r="G29" s="158"/>
    </row>
    <row r="30" spans="1:7" ht="14.1" customHeight="1" thickBot="1">
      <c r="A30" s="7" t="str">
        <f>'CF Year 1'!A36</f>
        <v>MERCS (employment related costs)</v>
      </c>
      <c r="B30" s="47"/>
      <c r="C30" s="37">
        <f>SUM('CF Year 1'!J36)</f>
        <v>0</v>
      </c>
      <c r="D30" s="37">
        <f t="shared" si="4"/>
        <v>0</v>
      </c>
      <c r="E30" s="161">
        <f>SUM('Month 6'!E30)+B30</f>
        <v>0</v>
      </c>
      <c r="F30" s="37">
        <f>SUM('Month 6'!F30)+C30</f>
        <v>0</v>
      </c>
      <c r="G30" s="158"/>
    </row>
    <row r="31" spans="1:7" s="5" customFormat="1" ht="14.1" customHeight="1" thickBot="1">
      <c r="A31" s="84" t="s">
        <v>24</v>
      </c>
      <c r="B31" s="95">
        <f>SUM(B15:B30)</f>
        <v>0</v>
      </c>
      <c r="C31" s="13">
        <f t="shared" ref="C31:F31" si="5">SUM(C15:C30)</f>
        <v>0</v>
      </c>
      <c r="D31" s="13">
        <f t="shared" si="5"/>
        <v>0</v>
      </c>
      <c r="E31" s="14">
        <f t="shared" si="5"/>
        <v>0</v>
      </c>
      <c r="F31" s="13">
        <f t="shared" si="5"/>
        <v>0</v>
      </c>
      <c r="G31" s="159"/>
    </row>
    <row r="32" spans="1:7" s="5" customFormat="1" ht="14.1" customHeight="1">
      <c r="A32" s="73" t="str">
        <f>'CF Year 1'!A38</f>
        <v xml:space="preserve">Net Income (or Loss) </v>
      </c>
      <c r="B32" s="97">
        <f>SUM(B13-B31)</f>
        <v>0</v>
      </c>
      <c r="C32" s="16">
        <f t="shared" ref="C32:F32" si="6">SUM(C13-C31)</f>
        <v>0</v>
      </c>
      <c r="D32" s="16">
        <f t="shared" si="6"/>
        <v>0</v>
      </c>
      <c r="E32" s="17">
        <f t="shared" si="6"/>
        <v>0</v>
      </c>
      <c r="F32" s="16">
        <f t="shared" si="6"/>
        <v>0</v>
      </c>
      <c r="G32" s="160"/>
    </row>
    <row r="33" spans="1:7" ht="14.1" customHeight="1">
      <c r="A33" s="73" t="str">
        <f>'CF Year 1'!A39</f>
        <v>Add: Other cash in</v>
      </c>
      <c r="B33" s="216"/>
      <c r="C33" s="217"/>
      <c r="D33" s="217"/>
      <c r="E33" s="163"/>
      <c r="F33" s="218"/>
      <c r="G33" s="160"/>
    </row>
    <row r="34" spans="1:7" ht="14.1" customHeight="1">
      <c r="A34" s="7" t="str">
        <f>'CF Year 1'!A40</f>
        <v>Cash Investments- Owner or Shareholder</v>
      </c>
      <c r="B34" s="78"/>
      <c r="C34" s="37">
        <f>SUM('CF Year 1'!J40)</f>
        <v>0</v>
      </c>
      <c r="D34" s="37">
        <f>SUM(C34-B34)</f>
        <v>0</v>
      </c>
      <c r="E34" s="161">
        <f>SUM('Month 6'!E34)+B34</f>
        <v>0</v>
      </c>
      <c r="F34" s="37">
        <f>SUM('Month 6'!F34)+C34</f>
        <v>0</v>
      </c>
      <c r="G34" s="158"/>
    </row>
    <row r="35" spans="1:7" ht="14.1" customHeight="1">
      <c r="A35" s="7" t="str">
        <f>'CF Year 1'!A41</f>
        <v>Bank loan advance</v>
      </c>
      <c r="B35" s="78"/>
      <c r="C35" s="37">
        <f>SUM('CF Year 1'!J41)</f>
        <v>0</v>
      </c>
      <c r="D35" s="37">
        <f t="shared" ref="D35:D37" si="7">SUM(C35-B35)</f>
        <v>0</v>
      </c>
      <c r="E35" s="161">
        <f>SUM('Month 6'!E35)+B35</f>
        <v>0</v>
      </c>
      <c r="F35" s="37">
        <f>SUM('Month 6'!F35)+C35</f>
        <v>0</v>
      </c>
      <c r="G35" s="158"/>
    </row>
    <row r="36" spans="1:7" ht="14.1" customHeight="1">
      <c r="A36" s="7" t="str">
        <f>'CF Year 1'!A42</f>
        <v>Capital asset sale proceeds</v>
      </c>
      <c r="B36" s="78"/>
      <c r="C36" s="37">
        <f>SUM('CF Year 1'!J42)</f>
        <v>0</v>
      </c>
      <c r="D36" s="37">
        <f t="shared" si="7"/>
        <v>0</v>
      </c>
      <c r="E36" s="161">
        <f>SUM('Month 6'!E36)+B36</f>
        <v>0</v>
      </c>
      <c r="F36" s="37">
        <f>SUM('Month 6'!F36)+C36</f>
        <v>0</v>
      </c>
      <c r="G36" s="158"/>
    </row>
    <row r="37" spans="1:7" ht="14.1" customHeight="1">
      <c r="A37" s="7">
        <f>'CF Year 1'!A43</f>
        <v>0</v>
      </c>
      <c r="B37" s="78"/>
      <c r="C37" s="37">
        <f>SUM('CF Year 1'!J43)</f>
        <v>0</v>
      </c>
      <c r="D37" s="37">
        <f t="shared" si="7"/>
        <v>0</v>
      </c>
      <c r="E37" s="161">
        <f>SUM('Month 6'!E37)+B37</f>
        <v>0</v>
      </c>
      <c r="F37" s="37">
        <f>SUM('Month 6'!F37)+C37</f>
        <v>0</v>
      </c>
      <c r="G37" s="158"/>
    </row>
    <row r="38" spans="1:7" s="5" customFormat="1" ht="14.1" customHeight="1">
      <c r="A38" s="76" t="str">
        <f>'CF Year 1'!A44</f>
        <v>Deduct: Other cash out</v>
      </c>
      <c r="B38" s="98"/>
      <c r="C38" s="41"/>
      <c r="D38" s="41"/>
      <c r="E38" s="163"/>
      <c r="F38" s="173"/>
      <c r="G38" s="158"/>
    </row>
    <row r="39" spans="1:7" ht="14.1" customHeight="1">
      <c r="A39" s="129">
        <f>'CF Year 1'!A45</f>
        <v>0</v>
      </c>
      <c r="B39" s="49"/>
      <c r="C39" s="37">
        <f>SUM('CF Year 1'!J45)</f>
        <v>0</v>
      </c>
      <c r="D39" s="37">
        <f t="shared" ref="D39:D46" si="8">SUM(C39-B39)</f>
        <v>0</v>
      </c>
      <c r="E39" s="161">
        <f>SUM('Month 6'!E39)+B39</f>
        <v>0</v>
      </c>
      <c r="F39" s="37">
        <f>SUM('Month 6'!F39)+C39</f>
        <v>0</v>
      </c>
      <c r="G39" s="158"/>
    </row>
    <row r="40" spans="1:7" ht="14.1" customHeight="1">
      <c r="A40" s="129" t="str">
        <f>'CF Year 1'!A46</f>
        <v>Principal Loan Payments</v>
      </c>
      <c r="B40" s="49"/>
      <c r="C40" s="37">
        <f>SUM('CF Year 1'!J46)</f>
        <v>0</v>
      </c>
      <c r="D40" s="37">
        <f t="shared" ref="D40:D44" si="9">SUM(C40-B40)</f>
        <v>0</v>
      </c>
      <c r="E40" s="161">
        <f>SUM('Month 6'!E40)+B40</f>
        <v>0</v>
      </c>
      <c r="F40" s="37">
        <f>SUM('Month 6'!F40)+C40</f>
        <v>0</v>
      </c>
      <c r="G40" s="158"/>
    </row>
    <row r="41" spans="1:7" ht="14.1" customHeight="1">
      <c r="A41" s="129" t="str">
        <f>'CF Year 1'!A47</f>
        <v>Capital asset purchases</v>
      </c>
      <c r="B41" s="49"/>
      <c r="C41" s="37">
        <f>SUM('CF Year 1'!J47)</f>
        <v>0</v>
      </c>
      <c r="D41" s="37">
        <f t="shared" si="9"/>
        <v>0</v>
      </c>
      <c r="E41" s="161">
        <f>SUM('Month 6'!E41)+B41</f>
        <v>0</v>
      </c>
      <c r="F41" s="37">
        <f>SUM('Month 6'!F41)+C41</f>
        <v>0</v>
      </c>
      <c r="G41" s="158"/>
    </row>
    <row r="42" spans="1:7" s="28" customFormat="1" ht="14.1" customHeight="1">
      <c r="A42" s="129" t="str">
        <f>'CF Year 1'!A48</f>
        <v>Owner's or Shareholder draw</v>
      </c>
      <c r="B42" s="109"/>
      <c r="C42" s="37">
        <f>SUM('CF Year 1'!J48)</f>
        <v>0</v>
      </c>
      <c r="D42" s="37">
        <f t="shared" si="9"/>
        <v>0</v>
      </c>
      <c r="E42" s="161">
        <f>SUM('Month 6'!E42)+B42</f>
        <v>0</v>
      </c>
      <c r="F42" s="37">
        <f>SUM('Month 6'!F42)+C42</f>
        <v>0</v>
      </c>
      <c r="G42" s="158"/>
    </row>
    <row r="43" spans="1:7" ht="14.1" customHeight="1">
      <c r="A43" s="273"/>
      <c r="B43" s="49"/>
      <c r="C43" s="37">
        <f>SUM('CF Year 1'!J49)</f>
        <v>0</v>
      </c>
      <c r="D43" s="37">
        <f t="shared" si="9"/>
        <v>0</v>
      </c>
      <c r="E43" s="161">
        <f>SUM('Month 6'!E43)+B43</f>
        <v>0</v>
      </c>
      <c r="F43" s="37">
        <f>SUM('Month 6'!F43)+C43</f>
        <v>0</v>
      </c>
      <c r="G43" s="158"/>
    </row>
    <row r="44" spans="1:7" ht="14.1" customHeight="1" thickBot="1">
      <c r="A44" s="129" t="str">
        <f>'CF Year 1'!A50</f>
        <v>Provision for taxes - (net income %)</v>
      </c>
      <c r="B44" s="50"/>
      <c r="C44" s="37">
        <f>SUM('CF Year 1'!J50)</f>
        <v>0</v>
      </c>
      <c r="D44" s="37">
        <f t="shared" si="9"/>
        <v>0</v>
      </c>
      <c r="E44" s="161">
        <f>SUM('Month 6'!E44)+B44</f>
        <v>0</v>
      </c>
      <c r="F44" s="37">
        <f>SUM('Month 6'!F44)+C44</f>
        <v>0</v>
      </c>
      <c r="G44" s="158"/>
    </row>
    <row r="45" spans="1:7" s="5" customFormat="1" ht="15" customHeight="1">
      <c r="A45" s="24" t="str">
        <f>'CF Year 1'!A51</f>
        <v>Net Cash Flow (deficit)</v>
      </c>
      <c r="B45" s="99">
        <f>B32+B34+B35+B36+B37-B39-B40-B41-B42-B43-B44</f>
        <v>0</v>
      </c>
      <c r="C45" s="53">
        <f t="shared" ref="C45:F45" si="10">C32+C34+C35+C36+C37-C39-C40-C41-C42-C43-C44</f>
        <v>0</v>
      </c>
      <c r="D45" s="53">
        <f t="shared" si="10"/>
        <v>0</v>
      </c>
      <c r="E45" s="33">
        <f t="shared" si="10"/>
        <v>0</v>
      </c>
      <c r="F45" s="53">
        <f t="shared" si="10"/>
        <v>0</v>
      </c>
      <c r="G45" s="290"/>
    </row>
    <row r="46" spans="1:7" s="5" customFormat="1" ht="15" customHeight="1">
      <c r="A46" s="24" t="str">
        <f>'CF Year 1'!A52</f>
        <v>Cash (or Deficit), Start of Month</v>
      </c>
      <c r="B46" s="100">
        <f>'Month 6'!B47</f>
        <v>0</v>
      </c>
      <c r="C46" s="37">
        <f>SUM('Month 6'!C47)</f>
        <v>0</v>
      </c>
      <c r="D46" s="164">
        <f t="shared" si="8"/>
        <v>0</v>
      </c>
      <c r="E46" s="165"/>
      <c r="F46" s="37">
        <f>SUM('Start up'!C46)</f>
        <v>0</v>
      </c>
      <c r="G46" s="293"/>
    </row>
    <row r="47" spans="1:7" s="5" customFormat="1" ht="15" customHeight="1" thickBot="1">
      <c r="A47" s="24" t="str">
        <f>'CF Year 1'!A53</f>
        <v>Cash (or Deficit), End of Month</v>
      </c>
      <c r="B47" s="101">
        <f>SUM(B45:B46)</f>
        <v>0</v>
      </c>
      <c r="C47" s="166">
        <f>SUM(C45:C46)</f>
        <v>0</v>
      </c>
      <c r="D47" s="166">
        <f>SUM(D45:D46)</f>
        <v>0</v>
      </c>
      <c r="E47" s="167">
        <f>SUM(E45:E46)</f>
        <v>0</v>
      </c>
      <c r="F47" s="166">
        <f>SUM(F45:F46)</f>
        <v>0</v>
      </c>
      <c r="G47" s="294"/>
    </row>
    <row r="48" spans="1:7" ht="13.5" thickTop="1">
      <c r="A48" s="35"/>
      <c r="B48" s="81"/>
      <c r="C48" s="168"/>
      <c r="D48" s="168"/>
      <c r="E48" s="169"/>
      <c r="F48" s="168"/>
    </row>
  </sheetData>
  <sheetProtection password="CA01" sheet="1" objects="1" scenarios="1"/>
  <mergeCells count="1">
    <mergeCell ref="G45:G47"/>
  </mergeCells>
  <pageMargins left="0.36" right="0.21" top="0.37" bottom="0.23622047244094491" header="0.15748031496062992" footer="0.15748031496062992"/>
  <pageSetup scale="85" orientation="landscape" r:id="rId1"/>
  <headerFooter>
    <oddHeader>&amp;C&amp;"Arial,Bold"&amp;9&amp;A&amp;R&amp;"Arial,Bold"&amp;9Financial Report</oddHeader>
  </headerFooter>
</worksheet>
</file>

<file path=xl/worksheets/sheet11.xml><?xml version="1.0" encoding="utf-8"?>
<worksheet xmlns="http://schemas.openxmlformats.org/spreadsheetml/2006/main" xmlns:r="http://schemas.openxmlformats.org/officeDocument/2006/relationships">
  <dimension ref="A1:V48"/>
  <sheetViews>
    <sheetView topLeftCell="A7" zoomScale="115" zoomScaleNormal="115" workbookViewId="0">
      <selection activeCell="A42" sqref="A42"/>
    </sheetView>
  </sheetViews>
  <sheetFormatPr defaultRowHeight="12.75"/>
  <cols>
    <col min="1" max="1" width="36.7109375" customWidth="1"/>
    <col min="2" max="2" width="11.28515625" style="82" customWidth="1"/>
    <col min="3" max="4" width="11.28515625" style="114" customWidth="1"/>
    <col min="5" max="5" width="12.7109375" style="115" customWidth="1"/>
    <col min="6" max="6" width="12.7109375" style="114" customWidth="1"/>
    <col min="7" max="7" width="62.7109375" style="35" customWidth="1"/>
  </cols>
  <sheetData>
    <row r="1" spans="1:22" s="3" customFormat="1" ht="34.5" customHeight="1">
      <c r="A1" s="89" t="str">
        <f>'CF Year 1'!A4</f>
        <v xml:space="preserve"> </v>
      </c>
      <c r="B1" s="90" t="s">
        <v>29</v>
      </c>
      <c r="C1" s="110" t="s">
        <v>30</v>
      </c>
      <c r="D1" s="187" t="s">
        <v>33</v>
      </c>
      <c r="E1" s="111" t="s">
        <v>31</v>
      </c>
      <c r="F1" s="110" t="s">
        <v>32</v>
      </c>
      <c r="G1" s="153" t="s">
        <v>34</v>
      </c>
    </row>
    <row r="2" spans="1:22" ht="15.95" customHeight="1">
      <c r="A2" s="195" t="str">
        <f>'CF Year 1'!A8</f>
        <v>Revenue</v>
      </c>
      <c r="B2" s="220"/>
      <c r="C2" s="197"/>
      <c r="D2" s="197"/>
      <c r="E2" s="197"/>
      <c r="F2" s="203"/>
      <c r="G2" s="154"/>
    </row>
    <row r="3" spans="1:22" ht="14.1" customHeight="1">
      <c r="A3" s="7" t="str">
        <f>'CF Year 1'!A9</f>
        <v>Cash Sales per unit #1 (formula)</v>
      </c>
      <c r="B3" s="78"/>
      <c r="C3" s="8">
        <f>SUM('CF Year 1'!K9)</f>
        <v>0</v>
      </c>
      <c r="D3" s="9">
        <f>SUM(C3-B3)</f>
        <v>0</v>
      </c>
      <c r="E3" s="10">
        <f>SUM('Month 7'!E3)+B3</f>
        <v>0</v>
      </c>
      <c r="F3" s="8">
        <f>SUM('Month 7'!F3)+C3</f>
        <v>0</v>
      </c>
      <c r="G3" s="155"/>
    </row>
    <row r="4" spans="1:22" ht="14.1" customHeight="1">
      <c r="A4" s="7" t="str">
        <f>'CF Year 1'!A10</f>
        <v>Cash Sales per unit #2 (formula)</v>
      </c>
      <c r="B4" s="78"/>
      <c r="C4" s="8">
        <f>SUM('CF Year 1'!K10)</f>
        <v>0</v>
      </c>
      <c r="D4" s="9">
        <f>SUM(C4-B4)</f>
        <v>0</v>
      </c>
      <c r="E4" s="10">
        <f>SUM('Month 7'!E4)+B4</f>
        <v>0</v>
      </c>
      <c r="F4" s="8">
        <f>SUM('Month 7'!F4)+C4</f>
        <v>0</v>
      </c>
      <c r="G4" s="155"/>
    </row>
    <row r="5" spans="1:22" ht="14.1" customHeight="1">
      <c r="A5" s="7" t="str">
        <f>'CF Year 1'!A11</f>
        <v xml:space="preserve"> Other Revenue</v>
      </c>
      <c r="B5" s="78"/>
      <c r="C5" s="8">
        <f>SUM('CF Year 1'!K11)</f>
        <v>0</v>
      </c>
      <c r="D5" s="8">
        <f>SUM(C5-B5)</f>
        <v>0</v>
      </c>
      <c r="E5" s="10">
        <f>SUM('Month 7'!E5)+B5</f>
        <v>0</v>
      </c>
      <c r="F5" s="8">
        <f>SUM('Month 7'!F5)+C5</f>
        <v>0</v>
      </c>
      <c r="G5" s="155"/>
    </row>
    <row r="6" spans="1:22" ht="14.1" customHeight="1" thickBot="1">
      <c r="A6" s="273"/>
      <c r="B6" s="88"/>
      <c r="C6" s="8">
        <f>SUM('CF Year 1'!K12)</f>
        <v>0</v>
      </c>
      <c r="D6" s="8">
        <f>SUM(C6-B6)</f>
        <v>0</v>
      </c>
      <c r="E6" s="10">
        <f>SUM('Month 7'!E6)+B6</f>
        <v>0</v>
      </c>
      <c r="F6" s="8">
        <f>SUM('Month 7'!F6)+C6</f>
        <v>0</v>
      </c>
      <c r="G6" s="156"/>
    </row>
    <row r="7" spans="1:22" s="5" customFormat="1" ht="14.1" customHeight="1">
      <c r="A7" s="224" t="str">
        <f>'CF Year 1'!A13</f>
        <v xml:space="preserve">Total Revenue </v>
      </c>
      <c r="B7" s="95">
        <f>SUM(B3:B6)</f>
        <v>0</v>
      </c>
      <c r="C7" s="13">
        <f t="shared" ref="C7:F7" si="0">SUM(C3:C6)</f>
        <v>0</v>
      </c>
      <c r="D7" s="13">
        <f t="shared" si="0"/>
        <v>0</v>
      </c>
      <c r="E7" s="14">
        <f t="shared" si="0"/>
        <v>0</v>
      </c>
      <c r="F7" s="13">
        <f t="shared" si="0"/>
        <v>0</v>
      </c>
      <c r="G7" s="156"/>
    </row>
    <row r="8" spans="1:22" ht="14.1" customHeight="1">
      <c r="A8" s="7" t="str">
        <f>'CF Year 1'!A14</f>
        <v xml:space="preserve">Product Cost (Inventory, Materials) </v>
      </c>
      <c r="B8" s="78"/>
      <c r="C8" s="8">
        <f>SUM('CF Year 1'!K14)</f>
        <v>0</v>
      </c>
      <c r="D8" s="8">
        <f>SUM(C8-B8)</f>
        <v>0</v>
      </c>
      <c r="E8" s="10">
        <f>SUM('Month 7'!E8)+B8</f>
        <v>0</v>
      </c>
      <c r="F8" s="8">
        <f>SUM('Month 7'!F8)+C8</f>
        <v>0</v>
      </c>
      <c r="G8" s="157"/>
      <c r="H8" s="2"/>
      <c r="I8" s="2"/>
      <c r="J8" s="2"/>
      <c r="K8" s="2"/>
      <c r="L8" s="2"/>
      <c r="M8" s="2"/>
      <c r="N8" s="2"/>
      <c r="O8" s="2"/>
      <c r="P8" s="2"/>
      <c r="Q8" s="2"/>
      <c r="R8" s="2"/>
      <c r="S8" s="2"/>
      <c r="T8" s="2"/>
      <c r="U8" s="2"/>
      <c r="V8" s="2"/>
    </row>
    <row r="9" spans="1:22" ht="14.1" customHeight="1">
      <c r="A9" s="7" t="str">
        <f>'CF Year 1'!A15</f>
        <v>Direct Labour Costs-(formula %)</v>
      </c>
      <c r="B9" s="47"/>
      <c r="C9" s="8">
        <f>SUM('CF Year 1'!K15)</f>
        <v>0</v>
      </c>
      <c r="D9" s="8">
        <f t="shared" ref="D9:D11" si="1">SUM(C9-B9)</f>
        <v>0</v>
      </c>
      <c r="E9" s="10">
        <f>SUM('Month 7'!E9)+B9</f>
        <v>0</v>
      </c>
      <c r="F9" s="8">
        <f>SUM('Month 7'!F9)+C9</f>
        <v>0</v>
      </c>
      <c r="G9" s="157"/>
      <c r="H9" s="2"/>
      <c r="I9" s="2"/>
      <c r="J9" s="2"/>
      <c r="K9" s="2"/>
      <c r="L9" s="2"/>
      <c r="M9" s="2"/>
      <c r="N9" s="2"/>
      <c r="O9" s="2"/>
      <c r="P9" s="2"/>
      <c r="Q9" s="2"/>
      <c r="R9" s="2"/>
      <c r="S9" s="2"/>
      <c r="T9" s="2"/>
      <c r="U9" s="2"/>
      <c r="V9" s="2"/>
    </row>
    <row r="10" spans="1:22" ht="14.1" customHeight="1">
      <c r="A10" s="7" t="str">
        <f>'CF Year 1'!A16</f>
        <v>Direct Labour Costs -(no formula)</v>
      </c>
      <c r="B10" s="48"/>
      <c r="C10" s="8">
        <f>SUM('CF Year 1'!K16)</f>
        <v>0</v>
      </c>
      <c r="D10" s="8">
        <f t="shared" si="1"/>
        <v>0</v>
      </c>
      <c r="E10" s="10">
        <f>SUM('Month 7'!E10)+B10</f>
        <v>0</v>
      </c>
      <c r="F10" s="8">
        <f>SUM('Month 7'!F10)+C10</f>
        <v>0</v>
      </c>
      <c r="G10" s="157"/>
      <c r="H10" s="2"/>
      <c r="I10" s="2"/>
      <c r="J10" s="2"/>
      <c r="K10" s="2"/>
      <c r="L10" s="2"/>
      <c r="M10" s="2"/>
      <c r="N10" s="2"/>
      <c r="O10" s="2"/>
      <c r="P10" s="2"/>
      <c r="Q10" s="2"/>
      <c r="R10" s="2"/>
      <c r="S10" s="2"/>
      <c r="T10" s="2"/>
      <c r="U10" s="2"/>
      <c r="V10" s="2"/>
    </row>
    <row r="11" spans="1:22" ht="14.1" customHeight="1" thickBot="1">
      <c r="A11" s="7" t="str">
        <f>'CF Year 1'!A17</f>
        <v>Other Direct costs</v>
      </c>
      <c r="B11" s="180"/>
      <c r="C11" s="23">
        <f>SUM('CF Year 1'!K17)</f>
        <v>0</v>
      </c>
      <c r="D11" s="23">
        <f t="shared" si="1"/>
        <v>0</v>
      </c>
      <c r="E11" s="177">
        <f>SUM('Month 7'!E11)+B11</f>
        <v>0</v>
      </c>
      <c r="F11" s="23">
        <f>SUM('Month 7'!F11)+C11</f>
        <v>0</v>
      </c>
      <c r="G11" s="157"/>
      <c r="H11" s="2"/>
      <c r="I11" s="2"/>
      <c r="J11" s="2"/>
      <c r="K11" s="2"/>
      <c r="L11" s="2"/>
      <c r="M11" s="2"/>
      <c r="N11" s="2"/>
      <c r="O11" s="2"/>
      <c r="P11" s="2"/>
      <c r="Q11" s="2"/>
      <c r="R11" s="2"/>
      <c r="S11" s="2"/>
      <c r="T11" s="2"/>
      <c r="U11" s="2"/>
      <c r="V11" s="2"/>
    </row>
    <row r="12" spans="1:22" s="5" customFormat="1" ht="14.1" customHeight="1">
      <c r="A12" s="224" t="str">
        <f>'CF Year 1'!A18</f>
        <v>Cost of Sales</v>
      </c>
      <c r="B12" s="222">
        <f>SUM(B8:B11)</f>
        <v>0</v>
      </c>
      <c r="C12" s="239">
        <f t="shared" ref="C12:F12" si="2">SUM(C8:C11)</f>
        <v>0</v>
      </c>
      <c r="D12" s="239">
        <f t="shared" si="2"/>
        <v>0</v>
      </c>
      <c r="E12" s="240">
        <f t="shared" si="2"/>
        <v>0</v>
      </c>
      <c r="F12" s="239">
        <f t="shared" si="2"/>
        <v>0</v>
      </c>
      <c r="G12" s="157"/>
      <c r="H12" s="6"/>
      <c r="I12" s="6"/>
      <c r="J12" s="6"/>
      <c r="K12" s="6"/>
      <c r="L12" s="6"/>
      <c r="M12" s="6"/>
      <c r="N12" s="6"/>
      <c r="O12" s="6"/>
      <c r="P12" s="6"/>
      <c r="Q12" s="6"/>
      <c r="R12" s="6"/>
      <c r="S12" s="6"/>
      <c r="T12" s="6"/>
      <c r="U12" s="6"/>
      <c r="V12" s="6"/>
    </row>
    <row r="13" spans="1:22" s="5" customFormat="1" ht="14.1" customHeight="1">
      <c r="A13" s="224" t="str">
        <f>'CF Year 1'!A19</f>
        <v>Gross Margin</v>
      </c>
      <c r="B13" s="223">
        <f>B7-B12</f>
        <v>0</v>
      </c>
      <c r="C13" s="243">
        <f t="shared" ref="C13:F13" si="3">C7-C12</f>
        <v>0</v>
      </c>
      <c r="D13" s="243">
        <f t="shared" si="3"/>
        <v>0</v>
      </c>
      <c r="E13" s="244">
        <f t="shared" si="3"/>
        <v>0</v>
      </c>
      <c r="F13" s="243">
        <f t="shared" si="3"/>
        <v>0</v>
      </c>
      <c r="G13" s="225"/>
      <c r="H13" s="6"/>
      <c r="I13" s="6"/>
      <c r="J13" s="6"/>
      <c r="K13" s="6"/>
      <c r="L13" s="6"/>
      <c r="M13" s="6"/>
      <c r="N13" s="6"/>
      <c r="O13" s="6"/>
      <c r="P13" s="6"/>
      <c r="Q13" s="6"/>
      <c r="R13" s="6"/>
      <c r="S13" s="6"/>
      <c r="T13" s="6"/>
      <c r="U13" s="6"/>
      <c r="V13" s="6"/>
    </row>
    <row r="14" spans="1:22" ht="14.1" customHeight="1">
      <c r="A14" s="69" t="str">
        <f>'CF Year 1'!A20</f>
        <v>Admin/Operational Expenses</v>
      </c>
      <c r="B14" s="219"/>
      <c r="C14" s="247"/>
      <c r="D14" s="247"/>
      <c r="E14" s="247"/>
      <c r="F14" s="248"/>
      <c r="G14" s="157"/>
      <c r="H14" s="2"/>
      <c r="I14" s="2"/>
      <c r="J14" s="2"/>
      <c r="K14" s="2"/>
      <c r="L14" s="2"/>
      <c r="M14" s="2"/>
      <c r="N14" s="2"/>
      <c r="O14" s="2"/>
      <c r="P14" s="2"/>
      <c r="Q14" s="2"/>
      <c r="R14" s="2"/>
      <c r="S14" s="2"/>
      <c r="T14" s="2"/>
      <c r="U14" s="2"/>
      <c r="V14" s="2"/>
    </row>
    <row r="15" spans="1:22" ht="14.1" customHeight="1">
      <c r="A15" s="7" t="str">
        <f>'CF Year 1'!A21</f>
        <v xml:space="preserve"> Advertising </v>
      </c>
      <c r="B15" s="48"/>
      <c r="C15" s="8">
        <f>SUM('CF Year 1'!K21)</f>
        <v>0</v>
      </c>
      <c r="D15" s="8">
        <f>SUM(C15-B15)</f>
        <v>0</v>
      </c>
      <c r="E15" s="10">
        <f>SUM('Month 7'!E15)+B15</f>
        <v>0</v>
      </c>
      <c r="F15" s="8">
        <f>SUM('Month 7'!F15)+C15</f>
        <v>0</v>
      </c>
      <c r="G15" s="157"/>
      <c r="H15" s="2"/>
      <c r="I15" s="2"/>
      <c r="J15" s="2"/>
      <c r="K15" s="2"/>
      <c r="L15" s="2"/>
      <c r="M15" s="2"/>
      <c r="N15" s="2"/>
      <c r="O15" s="2"/>
      <c r="P15" s="2"/>
      <c r="Q15" s="2"/>
      <c r="R15" s="2"/>
      <c r="S15" s="2"/>
      <c r="T15" s="2"/>
      <c r="U15" s="2"/>
      <c r="V15" s="2"/>
    </row>
    <row r="16" spans="1:22" ht="14.1" customHeight="1">
      <c r="A16" s="7" t="str">
        <f>'CF Year 1'!A22</f>
        <v xml:space="preserve"> Accounting, Legal &amp; other professional fees</v>
      </c>
      <c r="B16" s="47"/>
      <c r="C16" s="8">
        <f>SUM('CF Year 1'!K22)</f>
        <v>0</v>
      </c>
      <c r="D16" s="8">
        <f t="shared" ref="D16:D30" si="4">SUM(C16-B16)</f>
        <v>0</v>
      </c>
      <c r="E16" s="10">
        <f>SUM('Month 7'!E16)+B16</f>
        <v>0</v>
      </c>
      <c r="F16" s="8">
        <f>SUM('Month 7'!F16)+C16</f>
        <v>0</v>
      </c>
      <c r="G16" s="158"/>
    </row>
    <row r="17" spans="1:7" ht="14.1" customHeight="1">
      <c r="A17" s="7" t="str">
        <f>'CF Year 1'!A23</f>
        <v xml:space="preserve"> Bank charges &amp; interest</v>
      </c>
      <c r="B17" s="47"/>
      <c r="C17" s="8">
        <f>SUM('CF Year 1'!K23)</f>
        <v>0</v>
      </c>
      <c r="D17" s="8">
        <f t="shared" si="4"/>
        <v>0</v>
      </c>
      <c r="E17" s="10">
        <f>SUM('Month 7'!E17)+B17</f>
        <v>0</v>
      </c>
      <c r="F17" s="8">
        <f>SUM('Month 7'!F17)+C17</f>
        <v>0</v>
      </c>
      <c r="G17" s="158"/>
    </row>
    <row r="18" spans="1:7" ht="14.1" customHeight="1">
      <c r="A18" s="7" t="str">
        <f>'CF Year 1'!A24</f>
        <v xml:space="preserve"> Dues,  fees, licences, memberships </v>
      </c>
      <c r="B18" s="47"/>
      <c r="C18" s="8">
        <f>SUM('CF Year 1'!K24)</f>
        <v>0</v>
      </c>
      <c r="D18" s="8">
        <f t="shared" si="4"/>
        <v>0</v>
      </c>
      <c r="E18" s="10">
        <f>SUM('Month 7'!E18)+B18</f>
        <v>0</v>
      </c>
      <c r="F18" s="8">
        <f>SUM('Month 7'!F18)+C18</f>
        <v>0</v>
      </c>
      <c r="G18" s="158"/>
    </row>
    <row r="19" spans="1:7" ht="14.1" customHeight="1">
      <c r="A19" s="7" t="str">
        <f>'CF Year 1'!A25</f>
        <v xml:space="preserve"> Delivery (freight, express, postage)</v>
      </c>
      <c r="B19" s="47"/>
      <c r="C19" s="8">
        <f>SUM('CF Year 1'!K25)</f>
        <v>0</v>
      </c>
      <c r="D19" s="8">
        <f t="shared" si="4"/>
        <v>0</v>
      </c>
      <c r="E19" s="10">
        <f>SUM('Month 7'!E19)+B19</f>
        <v>0</v>
      </c>
      <c r="F19" s="8">
        <f>SUM('Month 7'!F19)+C19</f>
        <v>0</v>
      </c>
      <c r="G19" s="158"/>
    </row>
    <row r="20" spans="1:7" ht="14.1" customHeight="1">
      <c r="A20" s="7" t="str">
        <f>'CF Year 1'!A26</f>
        <v xml:space="preserve"> Insurance (liability, business, product)</v>
      </c>
      <c r="B20" s="47"/>
      <c r="C20" s="8">
        <f>SUM('CF Year 1'!K26)</f>
        <v>0</v>
      </c>
      <c r="D20" s="8">
        <f t="shared" si="4"/>
        <v>0</v>
      </c>
      <c r="E20" s="10">
        <f>SUM('Month 7'!E20)+B20</f>
        <v>0</v>
      </c>
      <c r="F20" s="8">
        <f>SUM('Month 7'!F20)+C20</f>
        <v>0</v>
      </c>
      <c r="G20" s="158"/>
    </row>
    <row r="21" spans="1:7" ht="14.1" customHeight="1">
      <c r="A21" s="7" t="str">
        <f>'CF Year 1'!A27</f>
        <v xml:space="preserve"> Interest on long term debt </v>
      </c>
      <c r="B21" s="47"/>
      <c r="C21" s="8">
        <f>SUM('CF Year 1'!K27)</f>
        <v>0</v>
      </c>
      <c r="D21" s="8">
        <f t="shared" si="4"/>
        <v>0</v>
      </c>
      <c r="E21" s="10">
        <f>SUM('Month 7'!E21)+B21</f>
        <v>0</v>
      </c>
      <c r="F21" s="8">
        <f>SUM('Month 7'!F21)+C21</f>
        <v>0</v>
      </c>
      <c r="G21" s="158"/>
    </row>
    <row r="22" spans="1:7" ht="14.1" customHeight="1">
      <c r="A22" s="7" t="str">
        <f>'CF Year 1'!A28</f>
        <v xml:space="preserve"> Maintenance and repairs</v>
      </c>
      <c r="B22" s="47"/>
      <c r="C22" s="8">
        <f>SUM('CF Year 1'!K28)</f>
        <v>0</v>
      </c>
      <c r="D22" s="8">
        <f t="shared" si="4"/>
        <v>0</v>
      </c>
      <c r="E22" s="10">
        <f>SUM('Month 7'!E22)+B22</f>
        <v>0</v>
      </c>
      <c r="F22" s="8">
        <f>SUM('Month 7'!F22)+C22</f>
        <v>0</v>
      </c>
      <c r="G22" s="158"/>
    </row>
    <row r="23" spans="1:7" ht="14.1" customHeight="1">
      <c r="A23" s="7" t="str">
        <f>'CF Year 1'!A29</f>
        <v xml:space="preserve"> Motor vehicle (gas, repairs/maint, insurance)</v>
      </c>
      <c r="B23" s="47"/>
      <c r="C23" s="8">
        <f>SUM('CF Year 1'!K29)</f>
        <v>0</v>
      </c>
      <c r="D23" s="8">
        <f t="shared" si="4"/>
        <v>0</v>
      </c>
      <c r="E23" s="10">
        <f>SUM('Month 7'!E23)+B23</f>
        <v>0</v>
      </c>
      <c r="F23" s="8">
        <f>SUM('Month 7'!F23)+C23</f>
        <v>0</v>
      </c>
      <c r="G23" s="158"/>
    </row>
    <row r="24" spans="1:7" ht="14.1" customHeight="1">
      <c r="A24" s="7" t="str">
        <f>'CF Year 1'!A30</f>
        <v xml:space="preserve"> Office expenses</v>
      </c>
      <c r="B24" s="47"/>
      <c r="C24" s="8">
        <f>SUM('CF Year 1'!K30)</f>
        <v>0</v>
      </c>
      <c r="D24" s="8">
        <f t="shared" si="4"/>
        <v>0</v>
      </c>
      <c r="E24" s="10">
        <f>SUM('Month 7'!E24)+B24</f>
        <v>0</v>
      </c>
      <c r="F24" s="8">
        <f>SUM('Month 7'!F24)+C24</f>
        <v>0</v>
      </c>
      <c r="G24" s="158"/>
    </row>
    <row r="25" spans="1:7" ht="14.1" customHeight="1">
      <c r="A25" s="7" t="str">
        <f>'CF Year 1'!A31</f>
        <v xml:space="preserve"> Rent</v>
      </c>
      <c r="B25" s="47"/>
      <c r="C25" s="8">
        <f>SUM('CF Year 1'!K31)</f>
        <v>0</v>
      </c>
      <c r="D25" s="8">
        <f t="shared" si="4"/>
        <v>0</v>
      </c>
      <c r="E25" s="10">
        <f>SUM('Month 7'!E25)+B25</f>
        <v>0</v>
      </c>
      <c r="F25" s="8">
        <f>SUM('Month 7'!F25)+C25</f>
        <v>0</v>
      </c>
      <c r="G25" s="158"/>
    </row>
    <row r="26" spans="1:7" ht="14.1" customHeight="1">
      <c r="A26" s="7" t="str">
        <f>'CF Year 1'!A32</f>
        <v xml:space="preserve"> Supplies</v>
      </c>
      <c r="B26" s="47"/>
      <c r="C26" s="8">
        <f>SUM('CF Year 1'!K32)</f>
        <v>0</v>
      </c>
      <c r="D26" s="8">
        <f t="shared" si="4"/>
        <v>0</v>
      </c>
      <c r="E26" s="10">
        <f>SUM('Month 7'!E26)+B26</f>
        <v>0</v>
      </c>
      <c r="F26" s="8">
        <f>SUM('Month 7'!F26)+C26</f>
        <v>0</v>
      </c>
      <c r="G26" s="158"/>
    </row>
    <row r="27" spans="1:7" ht="14.1" customHeight="1">
      <c r="A27" s="7" t="str">
        <f>'CF Year 1'!A33</f>
        <v xml:space="preserve"> Telephone</v>
      </c>
      <c r="B27" s="48"/>
      <c r="C27" s="8">
        <f>SUM('CF Year 1'!K33)</f>
        <v>0</v>
      </c>
      <c r="D27" s="8">
        <f t="shared" si="4"/>
        <v>0</v>
      </c>
      <c r="E27" s="10">
        <f>SUM('Month 7'!E27)+B27</f>
        <v>0</v>
      </c>
      <c r="F27" s="8">
        <f>SUM('Month 7'!F27)+C27</f>
        <v>0</v>
      </c>
      <c r="G27" s="158"/>
    </row>
    <row r="28" spans="1:7" ht="14.1" customHeight="1">
      <c r="A28" s="7" t="str">
        <f>'CF Year 1'!A34</f>
        <v xml:space="preserve"> Utilities</v>
      </c>
      <c r="B28" s="48"/>
      <c r="C28" s="8">
        <f>SUM('CF Year 1'!K34)</f>
        <v>0</v>
      </c>
      <c r="D28" s="8">
        <f t="shared" si="4"/>
        <v>0</v>
      </c>
      <c r="E28" s="10">
        <f>SUM('Month 7'!E28)+B28</f>
        <v>0</v>
      </c>
      <c r="F28" s="8">
        <f>SUM('Month 7'!F28)+C28</f>
        <v>0</v>
      </c>
      <c r="G28" s="158"/>
    </row>
    <row r="29" spans="1:7" ht="14.1" customHeight="1">
      <c r="A29" s="7" t="str">
        <f>'CF Year 1'!A35</f>
        <v xml:space="preserve"> Wages</v>
      </c>
      <c r="B29" s="48"/>
      <c r="C29" s="8">
        <f>SUM('CF Year 1'!K35)</f>
        <v>0</v>
      </c>
      <c r="D29" s="8">
        <f t="shared" si="4"/>
        <v>0</v>
      </c>
      <c r="E29" s="10">
        <f>SUM('Month 7'!E29)+B29</f>
        <v>0</v>
      </c>
      <c r="F29" s="8">
        <f>SUM('Month 7'!F29)+C29</f>
        <v>0</v>
      </c>
      <c r="G29" s="158"/>
    </row>
    <row r="30" spans="1:7" ht="14.1" customHeight="1" thickBot="1">
      <c r="A30" s="7" t="str">
        <f>'CF Year 1'!A36</f>
        <v>MERCS (employment related costs)</v>
      </c>
      <c r="B30" s="47"/>
      <c r="C30" s="8">
        <f>SUM('CF Year 1'!K36)</f>
        <v>0</v>
      </c>
      <c r="D30" s="8">
        <f t="shared" si="4"/>
        <v>0</v>
      </c>
      <c r="E30" s="10">
        <f>SUM('Month 7'!E30)+B30</f>
        <v>0</v>
      </c>
      <c r="F30" s="8">
        <f>SUM('Month 7'!F30)+C30</f>
        <v>0</v>
      </c>
      <c r="G30" s="158"/>
    </row>
    <row r="31" spans="1:7" s="5" customFormat="1" ht="14.1" customHeight="1" thickBot="1">
      <c r="A31" s="84" t="s">
        <v>24</v>
      </c>
      <c r="B31" s="95">
        <f>SUM(B15:B30)</f>
        <v>0</v>
      </c>
      <c r="C31" s="13">
        <f t="shared" ref="C31:F31" si="5">SUM(C15:C30)</f>
        <v>0</v>
      </c>
      <c r="D31" s="13">
        <f t="shared" si="5"/>
        <v>0</v>
      </c>
      <c r="E31" s="14">
        <f t="shared" si="5"/>
        <v>0</v>
      </c>
      <c r="F31" s="13">
        <f t="shared" si="5"/>
        <v>0</v>
      </c>
      <c r="G31" s="159"/>
    </row>
    <row r="32" spans="1:7" s="5" customFormat="1" ht="14.1" customHeight="1">
      <c r="A32" s="73" t="str">
        <f>'CF Year 1'!A38</f>
        <v xml:space="preserve">Net Income (or Loss) </v>
      </c>
      <c r="B32" s="97">
        <f>SUM(B13-B31)</f>
        <v>0</v>
      </c>
      <c r="C32" s="16">
        <f t="shared" ref="C32:F32" si="6">SUM(C13-C31)</f>
        <v>0</v>
      </c>
      <c r="D32" s="16">
        <f t="shared" si="6"/>
        <v>0</v>
      </c>
      <c r="E32" s="17">
        <f t="shared" si="6"/>
        <v>0</v>
      </c>
      <c r="F32" s="16">
        <f t="shared" si="6"/>
        <v>0</v>
      </c>
      <c r="G32" s="160"/>
    </row>
    <row r="33" spans="1:7" ht="14.1" customHeight="1">
      <c r="A33" s="73" t="str">
        <f>'CF Year 1'!A39</f>
        <v>Add: Other cash in</v>
      </c>
      <c r="B33" s="216"/>
      <c r="C33" s="192"/>
      <c r="D33" s="192"/>
      <c r="E33" s="19"/>
      <c r="F33" s="193"/>
      <c r="G33" s="160"/>
    </row>
    <row r="34" spans="1:7" ht="14.1" customHeight="1">
      <c r="A34" s="7" t="str">
        <f>'CF Year 1'!A40</f>
        <v>Cash Investments- Owner or Shareholder</v>
      </c>
      <c r="B34" s="78"/>
      <c r="C34" s="8">
        <f>SUM('CF Year 1'!K40)</f>
        <v>0</v>
      </c>
      <c r="D34" s="8">
        <f>SUM(C34-B34)</f>
        <v>0</v>
      </c>
      <c r="E34" s="10">
        <f>SUM('Month 7'!E34)+B34</f>
        <v>0</v>
      </c>
      <c r="F34" s="8">
        <f>SUM('Month 7'!F34)+C34</f>
        <v>0</v>
      </c>
      <c r="G34" s="158"/>
    </row>
    <row r="35" spans="1:7" ht="14.1" customHeight="1">
      <c r="A35" s="7" t="str">
        <f>'CF Year 1'!A41</f>
        <v>Bank loan advance</v>
      </c>
      <c r="B35" s="78"/>
      <c r="C35" s="8">
        <f>SUM('CF Year 1'!K41)</f>
        <v>0</v>
      </c>
      <c r="D35" s="8">
        <f t="shared" ref="D35:D37" si="7">SUM(C35-B35)</f>
        <v>0</v>
      </c>
      <c r="E35" s="10">
        <f>SUM('Month 7'!E35)+B35</f>
        <v>0</v>
      </c>
      <c r="F35" s="8">
        <f>SUM('Month 7'!F35)+C35</f>
        <v>0</v>
      </c>
      <c r="G35" s="158"/>
    </row>
    <row r="36" spans="1:7" ht="14.1" customHeight="1">
      <c r="A36" s="7" t="str">
        <f>'CF Year 1'!A42</f>
        <v>Capital asset sale proceeds</v>
      </c>
      <c r="B36" s="78"/>
      <c r="C36" s="8">
        <f>SUM('CF Year 1'!K42)</f>
        <v>0</v>
      </c>
      <c r="D36" s="8">
        <f t="shared" si="7"/>
        <v>0</v>
      </c>
      <c r="E36" s="10">
        <f>SUM('Month 7'!E36)+B36</f>
        <v>0</v>
      </c>
      <c r="F36" s="8">
        <f>SUM('Month 7'!F36)+C36</f>
        <v>0</v>
      </c>
      <c r="G36" s="158"/>
    </row>
    <row r="37" spans="1:7" ht="14.1" customHeight="1">
      <c r="A37" s="7">
        <f>'CF Year 1'!A43</f>
        <v>0</v>
      </c>
      <c r="B37" s="78"/>
      <c r="C37" s="8">
        <f>SUM('CF Year 1'!K43)</f>
        <v>0</v>
      </c>
      <c r="D37" s="8">
        <f t="shared" si="7"/>
        <v>0</v>
      </c>
      <c r="E37" s="10">
        <f>SUM('Month 7'!E37)+B37</f>
        <v>0</v>
      </c>
      <c r="F37" s="8">
        <f>SUM('Month 7'!F37)+C37</f>
        <v>0</v>
      </c>
      <c r="G37" s="158"/>
    </row>
    <row r="38" spans="1:7" ht="14.1" customHeight="1">
      <c r="A38" s="76" t="str">
        <f>'CF Year 1'!A44</f>
        <v>Deduct: Other cash out</v>
      </c>
      <c r="B38" s="80"/>
      <c r="C38" s="18"/>
      <c r="D38" s="18"/>
      <c r="E38" s="19"/>
      <c r="F38" s="32"/>
      <c r="G38" s="158"/>
    </row>
    <row r="39" spans="1:7" ht="14.1" customHeight="1">
      <c r="A39" s="129">
        <f>'CF Year 1'!A45</f>
        <v>0</v>
      </c>
      <c r="B39" s="49"/>
      <c r="C39" s="8">
        <f>SUM('CF Year 1'!K45)</f>
        <v>0</v>
      </c>
      <c r="D39" s="8">
        <f t="shared" ref="D39:D46" si="8">SUM(C39-B39)</f>
        <v>0</v>
      </c>
      <c r="E39" s="10">
        <f>SUM('Month 7'!E39)+B39</f>
        <v>0</v>
      </c>
      <c r="F39" s="8">
        <f>SUM('Month 7'!F39)+C39</f>
        <v>0</v>
      </c>
      <c r="G39" s="158"/>
    </row>
    <row r="40" spans="1:7" ht="14.1" customHeight="1">
      <c r="A40" s="129" t="str">
        <f>'CF Year 1'!A46</f>
        <v>Principal Loan Payments</v>
      </c>
      <c r="B40" s="49"/>
      <c r="C40" s="8">
        <f>SUM('CF Year 1'!K46)</f>
        <v>0</v>
      </c>
      <c r="D40" s="8">
        <f t="shared" ref="D40:D44" si="9">SUM(C40-B40)</f>
        <v>0</v>
      </c>
      <c r="E40" s="10">
        <f>SUM('Month 7'!E40)+B40</f>
        <v>0</v>
      </c>
      <c r="F40" s="8">
        <f>SUM('Month 7'!F40)+C40</f>
        <v>0</v>
      </c>
      <c r="G40" s="158"/>
    </row>
    <row r="41" spans="1:7" ht="14.1" customHeight="1">
      <c r="A41" s="129" t="str">
        <f>'CF Year 1'!A47</f>
        <v>Capital asset purchases</v>
      </c>
      <c r="B41" s="49"/>
      <c r="C41" s="8">
        <f>SUM('CF Year 1'!K47)</f>
        <v>0</v>
      </c>
      <c r="D41" s="8">
        <f t="shared" si="9"/>
        <v>0</v>
      </c>
      <c r="E41" s="10">
        <f>SUM('Month 7'!E41)+B41</f>
        <v>0</v>
      </c>
      <c r="F41" s="8">
        <f>SUM('Month 7'!F41)+C41</f>
        <v>0</v>
      </c>
      <c r="G41" s="158"/>
    </row>
    <row r="42" spans="1:7" s="28" customFormat="1" ht="14.1" customHeight="1">
      <c r="A42" s="129" t="str">
        <f>'CF Year 1'!A48</f>
        <v>Owner's or Shareholder draw</v>
      </c>
      <c r="B42" s="109"/>
      <c r="C42" s="8">
        <f>SUM('CF Year 1'!K48)</f>
        <v>0</v>
      </c>
      <c r="D42" s="8">
        <f t="shared" si="9"/>
        <v>0</v>
      </c>
      <c r="E42" s="10">
        <f>SUM('Month 7'!E42)+B42</f>
        <v>0</v>
      </c>
      <c r="F42" s="8">
        <f>SUM('Month 7'!F42)+C42</f>
        <v>0</v>
      </c>
      <c r="G42" s="158"/>
    </row>
    <row r="43" spans="1:7" ht="14.1" customHeight="1">
      <c r="A43" s="273"/>
      <c r="B43" s="49"/>
      <c r="C43" s="8">
        <f>SUM('CF Year 1'!K49)</f>
        <v>0</v>
      </c>
      <c r="D43" s="8">
        <f t="shared" si="9"/>
        <v>0</v>
      </c>
      <c r="E43" s="10">
        <f>SUM('Month 7'!E43)+B43</f>
        <v>0</v>
      </c>
      <c r="F43" s="8">
        <f>SUM('Month 7'!F43)+C43</f>
        <v>0</v>
      </c>
      <c r="G43" s="158"/>
    </row>
    <row r="44" spans="1:7" ht="14.1" customHeight="1" thickBot="1">
      <c r="A44" s="129" t="str">
        <f>'CF Year 1'!A50</f>
        <v>Provision for taxes - (net income %)</v>
      </c>
      <c r="B44" s="50"/>
      <c r="C44" s="8">
        <f>SUM('CF Year 1'!K50)</f>
        <v>0</v>
      </c>
      <c r="D44" s="8">
        <f t="shared" si="9"/>
        <v>0</v>
      </c>
      <c r="E44" s="10">
        <f>SUM('Month 7'!E44)+B44</f>
        <v>0</v>
      </c>
      <c r="F44" s="8">
        <f>SUM('Month 7'!F44)+C44</f>
        <v>0</v>
      </c>
      <c r="G44" s="158"/>
    </row>
    <row r="45" spans="1:7" s="5" customFormat="1" ht="15" customHeight="1">
      <c r="A45" s="24" t="str">
        <f>'CF Year 1'!A51</f>
        <v>Net Cash Flow (deficit)</v>
      </c>
      <c r="B45" s="99">
        <f>B32+B34+B35+B36+B37-B39-B40-B41-B42-B43-B44</f>
        <v>0</v>
      </c>
      <c r="C45" s="31">
        <f t="shared" ref="C45:F45" si="10">C32+C34+C35+C36+C37-C39-C40-C41-C42-C43-C44</f>
        <v>0</v>
      </c>
      <c r="D45" s="31">
        <f t="shared" si="10"/>
        <v>0</v>
      </c>
      <c r="E45" s="34">
        <f t="shared" si="10"/>
        <v>0</v>
      </c>
      <c r="F45" s="31">
        <f t="shared" si="10"/>
        <v>0</v>
      </c>
      <c r="G45" s="290"/>
    </row>
    <row r="46" spans="1:7" s="5" customFormat="1" ht="15" customHeight="1">
      <c r="A46" s="24" t="str">
        <f>'CF Year 1'!A52</f>
        <v>Cash (or Deficit), Start of Month</v>
      </c>
      <c r="B46" s="100">
        <f>'Month 7'!B47</f>
        <v>0</v>
      </c>
      <c r="C46" s="8">
        <f>SUM('Month 7'!C47)</f>
        <v>0</v>
      </c>
      <c r="D46" s="23">
        <f t="shared" si="8"/>
        <v>0</v>
      </c>
      <c r="E46" s="12"/>
      <c r="F46" s="8">
        <f>SUM('Start up'!C46)</f>
        <v>0</v>
      </c>
      <c r="G46" s="293"/>
    </row>
    <row r="47" spans="1:7" s="5" customFormat="1" ht="15" customHeight="1" thickBot="1">
      <c r="A47" s="24" t="str">
        <f>'CF Year 1'!A53</f>
        <v>Cash (or Deficit), End of Month</v>
      </c>
      <c r="B47" s="101">
        <f>SUM(B45:B46)</f>
        <v>0</v>
      </c>
      <c r="C47" s="26">
        <f>SUM(C45:C46)</f>
        <v>0</v>
      </c>
      <c r="D47" s="26">
        <f>SUM(D45:D46)</f>
        <v>0</v>
      </c>
      <c r="E47" s="27">
        <f>SUM(E45:E46)</f>
        <v>0</v>
      </c>
      <c r="F47" s="26">
        <f>SUM(F45:F46)</f>
        <v>0</v>
      </c>
      <c r="G47" s="294"/>
    </row>
    <row r="48" spans="1:7" ht="13.5" thickTop="1">
      <c r="A48" s="35"/>
      <c r="B48" s="81"/>
      <c r="C48" s="112"/>
      <c r="D48" s="112"/>
      <c r="E48" s="113"/>
      <c r="F48" s="112"/>
    </row>
  </sheetData>
  <sheetProtection password="CA01" sheet="1" objects="1" scenarios="1"/>
  <mergeCells count="1">
    <mergeCell ref="G45:G47"/>
  </mergeCells>
  <pageMargins left="0.31496062992125984" right="0.27559055118110237" top="0.35" bottom="0.19685039370078741" header="0.15748031496062992" footer="0.15748031496062992"/>
  <pageSetup scale="85" orientation="landscape" r:id="rId1"/>
  <headerFooter>
    <oddHeader>&amp;C&amp;"Arial,Bold"&amp;9&amp;A&amp;R&amp;"Arial,Bold"&amp;9Financial Report</oddHeader>
  </headerFooter>
</worksheet>
</file>

<file path=xl/worksheets/sheet12.xml><?xml version="1.0" encoding="utf-8"?>
<worksheet xmlns="http://schemas.openxmlformats.org/spreadsheetml/2006/main" xmlns:r="http://schemas.openxmlformats.org/officeDocument/2006/relationships">
  <dimension ref="A1:V48"/>
  <sheetViews>
    <sheetView topLeftCell="A10" zoomScale="115" zoomScaleNormal="115" workbookViewId="0">
      <selection activeCell="A42" sqref="A42"/>
    </sheetView>
  </sheetViews>
  <sheetFormatPr defaultRowHeight="12.75"/>
  <cols>
    <col min="1" max="1" width="35.7109375" customWidth="1"/>
    <col min="2" max="2" width="11.28515625" style="82" customWidth="1"/>
    <col min="3" max="4" width="11.28515625" style="114" customWidth="1"/>
    <col min="5" max="5" width="12.7109375" style="115" customWidth="1"/>
    <col min="6" max="6" width="12.7109375" style="114" customWidth="1"/>
    <col min="7" max="7" width="64.85546875" style="35" customWidth="1"/>
  </cols>
  <sheetData>
    <row r="1" spans="1:22" s="3" customFormat="1" ht="35.25" customHeight="1">
      <c r="A1" s="89" t="str">
        <f>'CF Year 1'!A4</f>
        <v xml:space="preserve"> </v>
      </c>
      <c r="B1" s="90" t="s">
        <v>29</v>
      </c>
      <c r="C1" s="110" t="s">
        <v>30</v>
      </c>
      <c r="D1" s="187" t="s">
        <v>33</v>
      </c>
      <c r="E1" s="111" t="s">
        <v>31</v>
      </c>
      <c r="F1" s="110" t="s">
        <v>32</v>
      </c>
      <c r="G1" s="153" t="s">
        <v>34</v>
      </c>
    </row>
    <row r="2" spans="1:22" ht="14.1" customHeight="1">
      <c r="A2" s="195" t="str">
        <f>'CF Year 1'!A8</f>
        <v>Revenue</v>
      </c>
      <c r="B2" s="220"/>
      <c r="C2" s="197"/>
      <c r="D2" s="197"/>
      <c r="E2" s="197"/>
      <c r="F2" s="203"/>
      <c r="G2" s="154"/>
    </row>
    <row r="3" spans="1:22" ht="14.1" customHeight="1">
      <c r="A3" s="7" t="str">
        <f>'CF Year 1'!A9</f>
        <v>Cash Sales per unit #1 (formula)</v>
      </c>
      <c r="B3" s="78"/>
      <c r="C3" s="8">
        <f>SUM('CF Year 1'!L9)</f>
        <v>0</v>
      </c>
      <c r="D3" s="9">
        <f>SUM(C3-B3)</f>
        <v>0</v>
      </c>
      <c r="E3" s="10">
        <f>SUM('Month 8'!E3)+B3</f>
        <v>0</v>
      </c>
      <c r="F3" s="8">
        <f>SUM('Month 8'!F3)+C3</f>
        <v>0</v>
      </c>
      <c r="G3" s="155"/>
    </row>
    <row r="4" spans="1:22" ht="14.1" customHeight="1">
      <c r="A4" s="7" t="str">
        <f>'CF Year 1'!A10</f>
        <v>Cash Sales per unit #2 (formula)</v>
      </c>
      <c r="B4" s="78"/>
      <c r="C4" s="8">
        <f>SUM('CF Year 1'!L10)</f>
        <v>0</v>
      </c>
      <c r="D4" s="9">
        <f>SUM(C4-B4)</f>
        <v>0</v>
      </c>
      <c r="E4" s="10">
        <f>SUM('Month 8'!E4)+B4</f>
        <v>0</v>
      </c>
      <c r="F4" s="8">
        <f>SUM('Month 8'!F4)+C4</f>
        <v>0</v>
      </c>
      <c r="G4" s="155"/>
    </row>
    <row r="5" spans="1:22" ht="14.1" customHeight="1">
      <c r="A5" s="7" t="str">
        <f>'CF Year 1'!A11</f>
        <v xml:space="preserve"> Other Revenue</v>
      </c>
      <c r="B5" s="78"/>
      <c r="C5" s="8">
        <f>SUM('CF Year 1'!L11)</f>
        <v>0</v>
      </c>
      <c r="D5" s="8">
        <f>SUM(C5-B5)</f>
        <v>0</v>
      </c>
      <c r="E5" s="10">
        <f>SUM('Month 8'!E5)+B5</f>
        <v>0</v>
      </c>
      <c r="F5" s="8">
        <f>SUM('Month 8'!F5)+C5</f>
        <v>0</v>
      </c>
      <c r="G5" s="155"/>
    </row>
    <row r="6" spans="1:22" ht="14.1" customHeight="1" thickBot="1">
      <c r="A6" s="273"/>
      <c r="B6" s="88"/>
      <c r="C6" s="8">
        <f>SUM('CF Year 1'!L12)</f>
        <v>0</v>
      </c>
      <c r="D6" s="8">
        <f>SUM(C6-B6)</f>
        <v>0</v>
      </c>
      <c r="E6" s="10">
        <f>SUM('Month 8'!E6)+B6</f>
        <v>0</v>
      </c>
      <c r="F6" s="8">
        <f>SUM('Month 8'!F6)+C6</f>
        <v>0</v>
      </c>
      <c r="G6" s="156"/>
    </row>
    <row r="7" spans="1:22" ht="14.1" customHeight="1">
      <c r="A7" s="189" t="str">
        <f>'CF Year 1'!A13</f>
        <v xml:space="preserve">Total Revenue </v>
      </c>
      <c r="B7" s="79">
        <f>SUM(B3:B6)</f>
        <v>0</v>
      </c>
      <c r="C7" s="13">
        <f t="shared" ref="C7:F7" si="0">SUM(C3:C6)</f>
        <v>0</v>
      </c>
      <c r="D7" s="13">
        <f t="shared" si="0"/>
        <v>0</v>
      </c>
      <c r="E7" s="14">
        <f t="shared" si="0"/>
        <v>0</v>
      </c>
      <c r="F7" s="13">
        <f t="shared" si="0"/>
        <v>0</v>
      </c>
      <c r="G7" s="156"/>
    </row>
    <row r="8" spans="1:22" ht="14.1" customHeight="1">
      <c r="A8" s="7" t="str">
        <f>'CF Year 1'!A14</f>
        <v xml:space="preserve">Product Cost (Inventory, Materials) </v>
      </c>
      <c r="B8" s="78"/>
      <c r="C8" s="8">
        <f>SUM('CF Year 1'!L14)</f>
        <v>0</v>
      </c>
      <c r="D8" s="8">
        <f>SUM(C8-B8)</f>
        <v>0</v>
      </c>
      <c r="E8" s="10">
        <f>SUM('Month 8'!E8)+B8</f>
        <v>0</v>
      </c>
      <c r="F8" s="8">
        <f>SUM('Month 8'!F8)+C8</f>
        <v>0</v>
      </c>
      <c r="G8" s="157"/>
      <c r="H8" s="2"/>
      <c r="I8" s="2"/>
      <c r="J8" s="2"/>
      <c r="K8" s="2"/>
      <c r="L8" s="2"/>
      <c r="M8" s="2"/>
      <c r="N8" s="2"/>
      <c r="O8" s="2"/>
      <c r="P8" s="2"/>
      <c r="Q8" s="2"/>
      <c r="R8" s="2"/>
      <c r="S8" s="2"/>
      <c r="T8" s="2"/>
      <c r="U8" s="2"/>
      <c r="V8" s="2"/>
    </row>
    <row r="9" spans="1:22" ht="14.1" customHeight="1">
      <c r="A9" s="7" t="str">
        <f>'CF Year 1'!A15</f>
        <v>Direct Labour Costs-(formula %)</v>
      </c>
      <c r="B9" s="47"/>
      <c r="C9" s="8">
        <f>SUM('CF Year 1'!L15)</f>
        <v>0</v>
      </c>
      <c r="D9" s="8">
        <f t="shared" ref="D9:D11" si="1">SUM(C9-B9)</f>
        <v>0</v>
      </c>
      <c r="E9" s="10">
        <f>SUM('Month 8'!E9)+B9</f>
        <v>0</v>
      </c>
      <c r="F9" s="8">
        <f>SUM('Month 8'!F9)+C9</f>
        <v>0</v>
      </c>
      <c r="G9" s="157"/>
      <c r="H9" s="2"/>
      <c r="I9" s="2"/>
      <c r="J9" s="2"/>
      <c r="K9" s="2"/>
      <c r="L9" s="2"/>
      <c r="M9" s="2"/>
      <c r="N9" s="2"/>
      <c r="O9" s="2"/>
      <c r="P9" s="2"/>
      <c r="Q9" s="2"/>
      <c r="R9" s="2"/>
      <c r="S9" s="2"/>
      <c r="T9" s="2"/>
      <c r="U9" s="2"/>
      <c r="V9" s="2"/>
    </row>
    <row r="10" spans="1:22" ht="14.1" customHeight="1">
      <c r="A10" s="7" t="str">
        <f>'CF Year 1'!A16</f>
        <v>Direct Labour Costs -(no formula)</v>
      </c>
      <c r="B10" s="48"/>
      <c r="C10" s="8">
        <f>SUM('CF Year 1'!L16)</f>
        <v>0</v>
      </c>
      <c r="D10" s="8">
        <f t="shared" si="1"/>
        <v>0</v>
      </c>
      <c r="E10" s="10">
        <f>SUM('Month 8'!E10)+B10</f>
        <v>0</v>
      </c>
      <c r="F10" s="8">
        <f>SUM('Month 8'!F10)+C10</f>
        <v>0</v>
      </c>
      <c r="G10" s="157"/>
      <c r="H10" s="2"/>
      <c r="I10" s="2"/>
      <c r="J10" s="2"/>
      <c r="K10" s="2"/>
      <c r="L10" s="2"/>
      <c r="M10" s="2"/>
      <c r="N10" s="2"/>
      <c r="O10" s="2"/>
      <c r="P10" s="2"/>
      <c r="Q10" s="2"/>
      <c r="R10" s="2"/>
      <c r="S10" s="2"/>
      <c r="T10" s="2"/>
      <c r="U10" s="2"/>
      <c r="V10" s="2"/>
    </row>
    <row r="11" spans="1:22" ht="14.1" customHeight="1" thickBot="1">
      <c r="A11" s="7" t="str">
        <f>'CF Year 1'!A17</f>
        <v>Other Direct costs</v>
      </c>
      <c r="B11" s="180"/>
      <c r="C11" s="8">
        <f>SUM('CF Year 1'!L17)</f>
        <v>0</v>
      </c>
      <c r="D11" s="23">
        <f t="shared" si="1"/>
        <v>0</v>
      </c>
      <c r="E11" s="10">
        <f>SUM('Month 8'!E11)+B11</f>
        <v>0</v>
      </c>
      <c r="F11" s="8">
        <f>SUM('Month 8'!F11)+C11</f>
        <v>0</v>
      </c>
      <c r="G11" s="157"/>
      <c r="H11" s="2"/>
      <c r="I11" s="2"/>
      <c r="J11" s="2"/>
      <c r="K11" s="2"/>
      <c r="L11" s="2"/>
      <c r="M11" s="2"/>
      <c r="N11" s="2"/>
      <c r="O11" s="2"/>
      <c r="P11" s="2"/>
      <c r="Q11" s="2"/>
      <c r="R11" s="2"/>
      <c r="S11" s="2"/>
      <c r="T11" s="2"/>
      <c r="U11" s="2"/>
      <c r="V11" s="2"/>
    </row>
    <row r="12" spans="1:22" s="5" customFormat="1" ht="14.1" customHeight="1">
      <c r="A12" s="224" t="str">
        <f>'CF Year 1'!A18</f>
        <v>Cost of Sales</v>
      </c>
      <c r="B12" s="222">
        <f>SUM(B8:B11)</f>
        <v>0</v>
      </c>
      <c r="C12" s="239">
        <f t="shared" ref="C12:F12" si="2">SUM(C8:C11)</f>
        <v>0</v>
      </c>
      <c r="D12" s="239">
        <f t="shared" si="2"/>
        <v>0</v>
      </c>
      <c r="E12" s="240">
        <f t="shared" si="2"/>
        <v>0</v>
      </c>
      <c r="F12" s="240">
        <f t="shared" si="2"/>
        <v>0</v>
      </c>
      <c r="G12" s="157"/>
      <c r="H12" s="6"/>
      <c r="I12" s="6"/>
      <c r="J12" s="6"/>
      <c r="K12" s="6"/>
      <c r="L12" s="6"/>
      <c r="M12" s="6"/>
      <c r="N12" s="6"/>
      <c r="O12" s="6"/>
      <c r="P12" s="6"/>
      <c r="Q12" s="6"/>
      <c r="R12" s="6"/>
      <c r="S12" s="6"/>
      <c r="T12" s="6"/>
      <c r="U12" s="6"/>
      <c r="V12" s="6"/>
    </row>
    <row r="13" spans="1:22" s="5" customFormat="1" ht="14.1" customHeight="1">
      <c r="A13" s="224" t="str">
        <f>'CF Year 1'!A19</f>
        <v>Gross Margin</v>
      </c>
      <c r="B13" s="223">
        <f>B7-B12</f>
        <v>0</v>
      </c>
      <c r="C13" s="243">
        <f t="shared" ref="C13:F13" si="3">C7-C12</f>
        <v>0</v>
      </c>
      <c r="D13" s="243">
        <f t="shared" si="3"/>
        <v>0</v>
      </c>
      <c r="E13" s="244">
        <f t="shared" si="3"/>
        <v>0</v>
      </c>
      <c r="F13" s="244">
        <f t="shared" si="3"/>
        <v>0</v>
      </c>
      <c r="G13" s="225"/>
      <c r="H13" s="6"/>
      <c r="I13" s="6"/>
      <c r="J13" s="6"/>
      <c r="K13" s="6"/>
      <c r="L13" s="6"/>
      <c r="M13" s="6"/>
      <c r="N13" s="6"/>
      <c r="O13" s="6"/>
      <c r="P13" s="6"/>
      <c r="Q13" s="6"/>
      <c r="R13" s="6"/>
      <c r="S13" s="6"/>
      <c r="T13" s="6"/>
      <c r="U13" s="6"/>
      <c r="V13" s="6"/>
    </row>
    <row r="14" spans="1:22" ht="14.1" customHeight="1">
      <c r="A14" s="69" t="str">
        <f>'CF Year 1'!A20</f>
        <v>Admin/Operational Expenses</v>
      </c>
      <c r="B14" s="48"/>
      <c r="C14" s="8"/>
      <c r="D14" s="8"/>
      <c r="E14" s="10"/>
      <c r="F14" s="8"/>
      <c r="G14" s="157"/>
      <c r="H14" s="2"/>
      <c r="I14" s="2"/>
      <c r="J14" s="2"/>
      <c r="K14" s="2"/>
      <c r="L14" s="2"/>
      <c r="M14" s="2"/>
      <c r="N14" s="2"/>
      <c r="O14" s="2"/>
      <c r="P14" s="2"/>
      <c r="Q14" s="2"/>
      <c r="R14" s="2"/>
      <c r="S14" s="2"/>
      <c r="T14" s="2"/>
      <c r="U14" s="2"/>
      <c r="V14" s="2"/>
    </row>
    <row r="15" spans="1:22" ht="14.1" customHeight="1">
      <c r="A15" s="7" t="str">
        <f>'CF Year 1'!A21</f>
        <v xml:space="preserve"> Advertising </v>
      </c>
      <c r="B15" s="48"/>
      <c r="C15" s="8">
        <f>SUM('CF Year 1'!L21)</f>
        <v>0</v>
      </c>
      <c r="D15" s="8">
        <f>SUM(C15-B15)</f>
        <v>0</v>
      </c>
      <c r="E15" s="10">
        <f>SUM('Month 8'!E15)+B15</f>
        <v>0</v>
      </c>
      <c r="F15" s="8">
        <f>SUM('Month 8'!F15)+C15</f>
        <v>0</v>
      </c>
      <c r="G15" s="157"/>
      <c r="H15" s="2"/>
      <c r="I15" s="2"/>
      <c r="J15" s="2"/>
      <c r="K15" s="2"/>
      <c r="L15" s="2"/>
      <c r="M15" s="2"/>
      <c r="N15" s="2"/>
      <c r="O15" s="2"/>
      <c r="P15" s="2"/>
      <c r="Q15" s="2"/>
      <c r="R15" s="2"/>
      <c r="S15" s="2"/>
      <c r="T15" s="2"/>
      <c r="U15" s="2"/>
      <c r="V15" s="2"/>
    </row>
    <row r="16" spans="1:22" ht="14.1" customHeight="1">
      <c r="A16" s="7" t="str">
        <f>'CF Year 1'!A22</f>
        <v xml:space="preserve"> Accounting, Legal &amp; other professional fees</v>
      </c>
      <c r="B16" s="47"/>
      <c r="C16" s="8">
        <f>SUM('CF Year 1'!L22)</f>
        <v>0</v>
      </c>
      <c r="D16" s="8">
        <f t="shared" ref="D16:D30" si="4">SUM(C16-B16)</f>
        <v>0</v>
      </c>
      <c r="E16" s="10">
        <f>SUM('Month 8'!E16)+B16</f>
        <v>0</v>
      </c>
      <c r="F16" s="8">
        <f>SUM('Month 8'!F16)+C16</f>
        <v>0</v>
      </c>
      <c r="G16" s="158"/>
    </row>
    <row r="17" spans="1:7" ht="14.1" customHeight="1">
      <c r="A17" s="7" t="str">
        <f>'CF Year 1'!A23</f>
        <v xml:space="preserve"> Bank charges &amp; interest</v>
      </c>
      <c r="B17" s="47"/>
      <c r="C17" s="8">
        <f>SUM('CF Year 1'!L23)</f>
        <v>0</v>
      </c>
      <c r="D17" s="8">
        <f t="shared" si="4"/>
        <v>0</v>
      </c>
      <c r="E17" s="10">
        <f>SUM('Month 8'!E17)+B17</f>
        <v>0</v>
      </c>
      <c r="F17" s="8">
        <f>SUM('Month 8'!F17)+C17</f>
        <v>0</v>
      </c>
      <c r="G17" s="158"/>
    </row>
    <row r="18" spans="1:7" ht="14.1" customHeight="1">
      <c r="A18" s="7" t="str">
        <f>'CF Year 1'!A24</f>
        <v xml:space="preserve"> Dues,  fees, licences, memberships </v>
      </c>
      <c r="B18" s="47"/>
      <c r="C18" s="8">
        <f>SUM('CF Year 1'!L24)</f>
        <v>0</v>
      </c>
      <c r="D18" s="8">
        <f t="shared" si="4"/>
        <v>0</v>
      </c>
      <c r="E18" s="10">
        <f>SUM('Month 8'!E18)+B18</f>
        <v>0</v>
      </c>
      <c r="F18" s="8">
        <f>SUM('Month 8'!F18)+C18</f>
        <v>0</v>
      </c>
      <c r="G18" s="158"/>
    </row>
    <row r="19" spans="1:7" ht="14.1" customHeight="1">
      <c r="A19" s="7" t="str">
        <f>'CF Year 1'!A25</f>
        <v xml:space="preserve"> Delivery (freight, express, postage)</v>
      </c>
      <c r="B19" s="47"/>
      <c r="C19" s="8">
        <f>SUM('CF Year 1'!L25)</f>
        <v>0</v>
      </c>
      <c r="D19" s="8">
        <f t="shared" si="4"/>
        <v>0</v>
      </c>
      <c r="E19" s="10">
        <f>SUM('Month 8'!E19)+B19</f>
        <v>0</v>
      </c>
      <c r="F19" s="8">
        <f>SUM('Month 8'!F19)+C19</f>
        <v>0</v>
      </c>
      <c r="G19" s="158"/>
    </row>
    <row r="20" spans="1:7" ht="14.1" customHeight="1">
      <c r="A20" s="7" t="str">
        <f>'CF Year 1'!A26</f>
        <v xml:space="preserve"> Insurance (liability, business, product)</v>
      </c>
      <c r="B20" s="47"/>
      <c r="C20" s="8">
        <f>SUM('CF Year 1'!L26)</f>
        <v>0</v>
      </c>
      <c r="D20" s="8">
        <f t="shared" si="4"/>
        <v>0</v>
      </c>
      <c r="E20" s="10">
        <f>SUM('Month 8'!E20)+B20</f>
        <v>0</v>
      </c>
      <c r="F20" s="8">
        <f>SUM('Month 8'!F20)+C20</f>
        <v>0</v>
      </c>
      <c r="G20" s="158"/>
    </row>
    <row r="21" spans="1:7" ht="14.1" customHeight="1">
      <c r="A21" s="7" t="str">
        <f>'CF Year 1'!A27</f>
        <v xml:space="preserve"> Interest on long term debt </v>
      </c>
      <c r="B21" s="47"/>
      <c r="C21" s="8">
        <f>SUM('CF Year 1'!L27)</f>
        <v>0</v>
      </c>
      <c r="D21" s="8">
        <f t="shared" si="4"/>
        <v>0</v>
      </c>
      <c r="E21" s="10">
        <f>SUM('Month 8'!E21)+B21</f>
        <v>0</v>
      </c>
      <c r="F21" s="8">
        <f>SUM('Month 8'!F21)+C21</f>
        <v>0</v>
      </c>
      <c r="G21" s="158"/>
    </row>
    <row r="22" spans="1:7" ht="14.1" customHeight="1">
      <c r="A22" s="7" t="str">
        <f>'CF Year 1'!A28</f>
        <v xml:space="preserve"> Maintenance and repairs</v>
      </c>
      <c r="B22" s="47"/>
      <c r="C22" s="8">
        <f>SUM('CF Year 1'!L28)</f>
        <v>0</v>
      </c>
      <c r="D22" s="8">
        <f t="shared" si="4"/>
        <v>0</v>
      </c>
      <c r="E22" s="10">
        <f>SUM('Month 8'!E22)+B22</f>
        <v>0</v>
      </c>
      <c r="F22" s="8">
        <f>SUM('Month 8'!F22)+C22</f>
        <v>0</v>
      </c>
      <c r="G22" s="158"/>
    </row>
    <row r="23" spans="1:7" ht="14.1" customHeight="1">
      <c r="A23" s="7" t="str">
        <f>'CF Year 1'!A29</f>
        <v xml:space="preserve"> Motor vehicle (gas, repairs/maint, insurance)</v>
      </c>
      <c r="B23" s="47"/>
      <c r="C23" s="8">
        <f>SUM('CF Year 1'!L29)</f>
        <v>0</v>
      </c>
      <c r="D23" s="8">
        <f t="shared" si="4"/>
        <v>0</v>
      </c>
      <c r="E23" s="10">
        <f>SUM('Month 8'!E23)+B23</f>
        <v>0</v>
      </c>
      <c r="F23" s="8">
        <f>SUM('Month 8'!F23)+C23</f>
        <v>0</v>
      </c>
      <c r="G23" s="158"/>
    </row>
    <row r="24" spans="1:7" ht="14.1" customHeight="1">
      <c r="A24" s="7" t="str">
        <f>'CF Year 1'!A30</f>
        <v xml:space="preserve"> Office expenses</v>
      </c>
      <c r="B24" s="47"/>
      <c r="C24" s="8">
        <f>SUM('CF Year 1'!L30)</f>
        <v>0</v>
      </c>
      <c r="D24" s="8">
        <f t="shared" si="4"/>
        <v>0</v>
      </c>
      <c r="E24" s="10">
        <f>SUM('Month 8'!E24)+B24</f>
        <v>0</v>
      </c>
      <c r="F24" s="8">
        <f>SUM('Month 8'!F24)+C24</f>
        <v>0</v>
      </c>
      <c r="G24" s="158"/>
    </row>
    <row r="25" spans="1:7" ht="14.1" customHeight="1">
      <c r="A25" s="7" t="str">
        <f>'CF Year 1'!A31</f>
        <v xml:space="preserve"> Rent</v>
      </c>
      <c r="B25" s="47"/>
      <c r="C25" s="8">
        <f>SUM('CF Year 1'!L31)</f>
        <v>0</v>
      </c>
      <c r="D25" s="8">
        <f t="shared" si="4"/>
        <v>0</v>
      </c>
      <c r="E25" s="10">
        <f>SUM('Month 8'!E25)+B25</f>
        <v>0</v>
      </c>
      <c r="F25" s="8">
        <f>SUM('Month 8'!F25)+C25</f>
        <v>0</v>
      </c>
      <c r="G25" s="158"/>
    </row>
    <row r="26" spans="1:7" ht="14.1" customHeight="1">
      <c r="A26" s="7" t="str">
        <f>'CF Year 1'!A32</f>
        <v xml:space="preserve"> Supplies</v>
      </c>
      <c r="B26" s="47"/>
      <c r="C26" s="8">
        <f>SUM('CF Year 1'!L32)</f>
        <v>0</v>
      </c>
      <c r="D26" s="8">
        <f t="shared" si="4"/>
        <v>0</v>
      </c>
      <c r="E26" s="10">
        <f>SUM('Month 8'!E26)+B26</f>
        <v>0</v>
      </c>
      <c r="F26" s="8">
        <f>SUM('Month 8'!F26)+C26</f>
        <v>0</v>
      </c>
      <c r="G26" s="158"/>
    </row>
    <row r="27" spans="1:7" ht="14.1" customHeight="1">
      <c r="A27" s="7" t="str">
        <f>'CF Year 1'!A33</f>
        <v xml:space="preserve"> Telephone</v>
      </c>
      <c r="B27" s="48"/>
      <c r="C27" s="8">
        <f>SUM('CF Year 1'!L33)</f>
        <v>0</v>
      </c>
      <c r="D27" s="8">
        <f t="shared" si="4"/>
        <v>0</v>
      </c>
      <c r="E27" s="10">
        <f>SUM('Month 8'!E27)+B27</f>
        <v>0</v>
      </c>
      <c r="F27" s="8">
        <f>SUM('Month 8'!F27)+C27</f>
        <v>0</v>
      </c>
      <c r="G27" s="158"/>
    </row>
    <row r="28" spans="1:7" ht="14.1" customHeight="1">
      <c r="A28" s="7" t="str">
        <f>'CF Year 1'!A34</f>
        <v xml:space="preserve"> Utilities</v>
      </c>
      <c r="B28" s="48"/>
      <c r="C28" s="8">
        <f>SUM('CF Year 1'!L34)</f>
        <v>0</v>
      </c>
      <c r="D28" s="8">
        <f t="shared" si="4"/>
        <v>0</v>
      </c>
      <c r="E28" s="10">
        <f>SUM('Month 8'!E28)+B28</f>
        <v>0</v>
      </c>
      <c r="F28" s="8">
        <f>SUM('Month 8'!F28)+C28</f>
        <v>0</v>
      </c>
      <c r="G28" s="158"/>
    </row>
    <row r="29" spans="1:7" ht="14.1" customHeight="1">
      <c r="A29" s="7" t="str">
        <f>'CF Year 1'!A35</f>
        <v xml:space="preserve"> Wages</v>
      </c>
      <c r="B29" s="48"/>
      <c r="C29" s="8">
        <f>SUM('CF Year 1'!L35)</f>
        <v>0</v>
      </c>
      <c r="D29" s="8">
        <f t="shared" si="4"/>
        <v>0</v>
      </c>
      <c r="E29" s="10">
        <f>SUM('Month 8'!E29)+B29</f>
        <v>0</v>
      </c>
      <c r="F29" s="8">
        <f>SUM('Month 8'!F29)+C29</f>
        <v>0</v>
      </c>
      <c r="G29" s="158"/>
    </row>
    <row r="30" spans="1:7" ht="14.1" customHeight="1" thickBot="1">
      <c r="A30" s="7" t="str">
        <f>'CF Year 1'!A36</f>
        <v>MERCS (employment related costs)</v>
      </c>
      <c r="B30" s="47"/>
      <c r="C30" s="8">
        <f>SUM('CF Year 1'!L36)</f>
        <v>0</v>
      </c>
      <c r="D30" s="8">
        <f t="shared" si="4"/>
        <v>0</v>
      </c>
      <c r="E30" s="10">
        <f>SUM('Month 8'!E30)+B30</f>
        <v>0</v>
      </c>
      <c r="F30" s="8">
        <f>SUM('Month 8'!F30)+C30</f>
        <v>0</v>
      </c>
      <c r="G30" s="158"/>
    </row>
    <row r="31" spans="1:7" s="5" customFormat="1" ht="14.1" customHeight="1" thickBot="1">
      <c r="A31" s="84" t="s">
        <v>24</v>
      </c>
      <c r="B31" s="95">
        <f>SUM(B15:B30)</f>
        <v>0</v>
      </c>
      <c r="C31" s="13">
        <f t="shared" ref="C31:F31" si="5">SUM(C15:C30)</f>
        <v>0</v>
      </c>
      <c r="D31" s="13">
        <f t="shared" si="5"/>
        <v>0</v>
      </c>
      <c r="E31" s="14">
        <f t="shared" si="5"/>
        <v>0</v>
      </c>
      <c r="F31" s="13">
        <f t="shared" si="5"/>
        <v>0</v>
      </c>
      <c r="G31" s="159"/>
    </row>
    <row r="32" spans="1:7" s="5" customFormat="1" ht="14.1" customHeight="1">
      <c r="A32" s="73" t="str">
        <f>'CF Year 1'!A38</f>
        <v xml:space="preserve">Net Income (or Loss) </v>
      </c>
      <c r="B32" s="97">
        <f>SUM(B13-B31)</f>
        <v>0</v>
      </c>
      <c r="C32" s="16">
        <f t="shared" ref="C32:F32" si="6">SUM(C13-C31)</f>
        <v>0</v>
      </c>
      <c r="D32" s="16">
        <f t="shared" si="6"/>
        <v>0</v>
      </c>
      <c r="E32" s="17">
        <f t="shared" si="6"/>
        <v>0</v>
      </c>
      <c r="F32" s="16">
        <f t="shared" si="6"/>
        <v>0</v>
      </c>
      <c r="G32" s="160"/>
    </row>
    <row r="33" spans="1:7" ht="14.1" customHeight="1">
      <c r="A33" s="73" t="str">
        <f>'CF Year 1'!A39</f>
        <v>Add: Other cash in</v>
      </c>
      <c r="B33" s="215"/>
      <c r="C33" s="182"/>
      <c r="D33" s="182"/>
      <c r="E33" s="183"/>
      <c r="F33" s="108"/>
      <c r="G33" s="160"/>
    </row>
    <row r="34" spans="1:7" ht="14.1" customHeight="1">
      <c r="A34" s="7" t="str">
        <f>'CF Year 1'!A40</f>
        <v>Cash Investments- Owner or Shareholder</v>
      </c>
      <c r="B34" s="78"/>
      <c r="C34" s="8">
        <f>SUM('CF Year 1'!L40)</f>
        <v>0</v>
      </c>
      <c r="D34" s="8">
        <f>SUM(C34-B34)</f>
        <v>0</v>
      </c>
      <c r="E34" s="10">
        <f>SUM('Month 8'!E34)+B34</f>
        <v>0</v>
      </c>
      <c r="F34" s="8">
        <f>SUM('Month 8'!F34)+C34</f>
        <v>0</v>
      </c>
      <c r="G34" s="158"/>
    </row>
    <row r="35" spans="1:7" ht="14.1" customHeight="1">
      <c r="A35" s="7" t="str">
        <f>'CF Year 1'!A41</f>
        <v>Bank loan advance</v>
      </c>
      <c r="B35" s="78"/>
      <c r="C35" s="8">
        <f>SUM('CF Year 1'!L41)</f>
        <v>0</v>
      </c>
      <c r="D35" s="8">
        <f t="shared" ref="D35:D37" si="7">SUM(C35-B35)</f>
        <v>0</v>
      </c>
      <c r="E35" s="10">
        <f>SUM('Month 8'!E35)+B35</f>
        <v>0</v>
      </c>
      <c r="F35" s="8">
        <f>SUM('Month 8'!F35)+C35</f>
        <v>0</v>
      </c>
      <c r="G35" s="158"/>
    </row>
    <row r="36" spans="1:7" ht="14.1" customHeight="1">
      <c r="A36" s="7" t="str">
        <f>'CF Year 1'!A42</f>
        <v>Capital asset sale proceeds</v>
      </c>
      <c r="B36" s="78"/>
      <c r="C36" s="8">
        <f>SUM('CF Year 1'!L42)</f>
        <v>0</v>
      </c>
      <c r="D36" s="8">
        <f t="shared" si="7"/>
        <v>0</v>
      </c>
      <c r="E36" s="10">
        <f>SUM('Month 8'!E36)+B36</f>
        <v>0</v>
      </c>
      <c r="F36" s="8">
        <f>SUM('Month 8'!F36)+C36</f>
        <v>0</v>
      </c>
      <c r="G36" s="158"/>
    </row>
    <row r="37" spans="1:7" ht="14.1" customHeight="1">
      <c r="A37" s="7">
        <f>'CF Year 1'!A43</f>
        <v>0</v>
      </c>
      <c r="B37" s="78"/>
      <c r="C37" s="8">
        <f>SUM('CF Year 1'!L43)</f>
        <v>0</v>
      </c>
      <c r="D37" s="8">
        <f t="shared" si="7"/>
        <v>0</v>
      </c>
      <c r="E37" s="10">
        <f>SUM('Month 8'!E37)+B37</f>
        <v>0</v>
      </c>
      <c r="F37" s="8">
        <f>SUM('Month 8'!F37)+C37</f>
        <v>0</v>
      </c>
      <c r="G37" s="158"/>
    </row>
    <row r="38" spans="1:7" ht="14.1" customHeight="1">
      <c r="A38" s="76" t="str">
        <f>'CF Year 1'!A44</f>
        <v>Deduct: Other cash out</v>
      </c>
      <c r="B38" s="80"/>
      <c r="C38" s="18"/>
      <c r="D38" s="18"/>
      <c r="E38" s="19"/>
      <c r="F38" s="32"/>
      <c r="G38" s="158"/>
    </row>
    <row r="39" spans="1:7" ht="14.1" customHeight="1">
      <c r="A39" s="129">
        <f>'CF Year 1'!A45</f>
        <v>0</v>
      </c>
      <c r="B39" s="49"/>
      <c r="C39" s="8">
        <f>SUM('CF Year 1'!L45)</f>
        <v>0</v>
      </c>
      <c r="D39" s="8">
        <f t="shared" ref="D39:D46" si="8">SUM(C39-B39)</f>
        <v>0</v>
      </c>
      <c r="E39" s="10">
        <f>SUM('Month 8'!E39)+B39</f>
        <v>0</v>
      </c>
      <c r="F39" s="8">
        <f>SUM('Month 8'!F39)+C39</f>
        <v>0</v>
      </c>
      <c r="G39" s="158"/>
    </row>
    <row r="40" spans="1:7" ht="14.1" customHeight="1">
      <c r="A40" s="129" t="str">
        <f>'CF Year 1'!A46</f>
        <v>Principal Loan Payments</v>
      </c>
      <c r="B40" s="49"/>
      <c r="C40" s="8">
        <f>SUM('CF Year 1'!L46)</f>
        <v>0</v>
      </c>
      <c r="D40" s="8">
        <f t="shared" ref="D40:D44" si="9">SUM(C40-B40)</f>
        <v>0</v>
      </c>
      <c r="E40" s="10">
        <f>SUM('Month 8'!E40)+B40</f>
        <v>0</v>
      </c>
      <c r="F40" s="8">
        <f>SUM('Month 8'!F40)+C40</f>
        <v>0</v>
      </c>
      <c r="G40" s="158"/>
    </row>
    <row r="41" spans="1:7" ht="14.1" customHeight="1">
      <c r="A41" s="129" t="str">
        <f>'CF Year 1'!A47</f>
        <v>Capital asset purchases</v>
      </c>
      <c r="B41" s="49"/>
      <c r="C41" s="8">
        <f>SUM('CF Year 1'!L47)</f>
        <v>0</v>
      </c>
      <c r="D41" s="8">
        <f t="shared" si="9"/>
        <v>0</v>
      </c>
      <c r="E41" s="10">
        <f>SUM('Month 8'!E41)+B41</f>
        <v>0</v>
      </c>
      <c r="F41" s="8">
        <f>SUM('Month 8'!F41)+C41</f>
        <v>0</v>
      </c>
      <c r="G41" s="158"/>
    </row>
    <row r="42" spans="1:7" s="28" customFormat="1" ht="14.1" customHeight="1">
      <c r="A42" s="129" t="str">
        <f>'CF Year 1'!A48</f>
        <v>Owner's or Shareholder draw</v>
      </c>
      <c r="B42" s="109"/>
      <c r="C42" s="8">
        <f>SUM('CF Year 1'!L48)</f>
        <v>0</v>
      </c>
      <c r="D42" s="8">
        <f t="shared" si="9"/>
        <v>0</v>
      </c>
      <c r="E42" s="10">
        <f>SUM('Month 8'!E42)+B42</f>
        <v>0</v>
      </c>
      <c r="F42" s="8">
        <f>SUM('Month 8'!F42)+C42</f>
        <v>0</v>
      </c>
      <c r="G42" s="158"/>
    </row>
    <row r="43" spans="1:7" ht="14.1" customHeight="1">
      <c r="A43" s="273"/>
      <c r="B43" s="49"/>
      <c r="C43" s="8">
        <f>SUM('CF Year 1'!L49)</f>
        <v>0</v>
      </c>
      <c r="D43" s="8">
        <f t="shared" si="9"/>
        <v>0</v>
      </c>
      <c r="E43" s="10">
        <f>SUM('Month 8'!E43)+B43</f>
        <v>0</v>
      </c>
      <c r="F43" s="8">
        <f>SUM('Month 8'!F43)+C43</f>
        <v>0</v>
      </c>
      <c r="G43" s="158"/>
    </row>
    <row r="44" spans="1:7" ht="14.1" customHeight="1" thickBot="1">
      <c r="A44" s="129" t="str">
        <f>'CF Year 1'!A50</f>
        <v>Provision for taxes - (net income %)</v>
      </c>
      <c r="B44" s="50"/>
      <c r="C44" s="8">
        <f>SUM('CF Year 1'!L50)</f>
        <v>0</v>
      </c>
      <c r="D44" s="8">
        <f t="shared" si="9"/>
        <v>0</v>
      </c>
      <c r="E44" s="10">
        <f>SUM('Month 8'!E44)+B44</f>
        <v>0</v>
      </c>
      <c r="F44" s="8">
        <f>SUM('Month 8'!F44)+C44</f>
        <v>0</v>
      </c>
      <c r="G44" s="158"/>
    </row>
    <row r="45" spans="1:7" s="5" customFormat="1" ht="15" customHeight="1">
      <c r="A45" s="24" t="str">
        <f>'CF Year 1'!A51</f>
        <v>Net Cash Flow (deficit)</v>
      </c>
      <c r="B45" s="99">
        <f>B32+B34+B35+B36+B37-B39-B40-B41-B42-B43-B44</f>
        <v>0</v>
      </c>
      <c r="C45" s="31">
        <f t="shared" ref="C45:F45" si="10">C32+C34+C35+C36+C37-C39-C40-C41-C42-C43-C44</f>
        <v>0</v>
      </c>
      <c r="D45" s="31">
        <f t="shared" si="10"/>
        <v>0</v>
      </c>
      <c r="E45" s="34">
        <f t="shared" si="10"/>
        <v>0</v>
      </c>
      <c r="F45" s="31">
        <f t="shared" si="10"/>
        <v>0</v>
      </c>
      <c r="G45" s="290"/>
    </row>
    <row r="46" spans="1:7" s="5" customFormat="1" ht="15" customHeight="1">
      <c r="A46" s="24" t="str">
        <f>'CF Year 1'!A52</f>
        <v>Cash (or Deficit), Start of Month</v>
      </c>
      <c r="B46" s="100">
        <f>'Month 8'!B47</f>
        <v>0</v>
      </c>
      <c r="C46" s="8">
        <f>SUM('Month 8'!C47)</f>
        <v>0</v>
      </c>
      <c r="D46" s="23">
        <f t="shared" si="8"/>
        <v>0</v>
      </c>
      <c r="E46" s="12"/>
      <c r="F46" s="8">
        <f>SUM('Start up'!C46)</f>
        <v>0</v>
      </c>
      <c r="G46" s="293"/>
    </row>
    <row r="47" spans="1:7" s="5" customFormat="1" ht="15" customHeight="1" thickBot="1">
      <c r="A47" s="24" t="str">
        <f>'CF Year 1'!A53</f>
        <v>Cash (or Deficit), End of Month</v>
      </c>
      <c r="B47" s="101">
        <f>SUM(B45:B46)</f>
        <v>0</v>
      </c>
      <c r="C47" s="26">
        <f>SUM(C45:C46)</f>
        <v>0</v>
      </c>
      <c r="D47" s="26">
        <f>SUM(D45:D46)</f>
        <v>0</v>
      </c>
      <c r="E47" s="27">
        <f>SUM(E45:E46)</f>
        <v>0</v>
      </c>
      <c r="F47" s="26">
        <f>SUM(F45:F46)</f>
        <v>0</v>
      </c>
      <c r="G47" s="294"/>
    </row>
    <row r="48" spans="1:7" ht="13.5" thickTop="1">
      <c r="A48" s="1"/>
      <c r="B48" s="83"/>
      <c r="C48" s="117"/>
      <c r="D48" s="117"/>
      <c r="F48" s="117"/>
    </row>
  </sheetData>
  <sheetProtection password="CA01" sheet="1" objects="1" scenarios="1"/>
  <mergeCells count="1">
    <mergeCell ref="G45:G47"/>
  </mergeCells>
  <pageMargins left="0.3" right="0.24" top="0.31496062992125984" bottom="0.23622047244094491" header="0.15748031496062992" footer="0.15748031496062992"/>
  <pageSetup scale="85" orientation="landscape" r:id="rId1"/>
  <headerFooter>
    <oddHeader>&amp;C&amp;"Arial,Bold"&amp;9&amp;A&amp;R&amp;"Arial,Bold"&amp;9Financial Report</oddHeader>
  </headerFooter>
</worksheet>
</file>

<file path=xl/worksheets/sheet13.xml><?xml version="1.0" encoding="utf-8"?>
<worksheet xmlns="http://schemas.openxmlformats.org/spreadsheetml/2006/main" xmlns:r="http://schemas.openxmlformats.org/officeDocument/2006/relationships">
  <dimension ref="A1:V48"/>
  <sheetViews>
    <sheetView topLeftCell="A16" zoomScale="115" zoomScaleNormal="115" workbookViewId="0">
      <selection activeCell="A42" sqref="A42"/>
    </sheetView>
  </sheetViews>
  <sheetFormatPr defaultRowHeight="12.75"/>
  <cols>
    <col min="1" max="1" width="35.7109375" customWidth="1"/>
    <col min="2" max="2" width="11.28515625" style="82" customWidth="1"/>
    <col min="3" max="4" width="11.28515625" style="114" customWidth="1"/>
    <col min="5" max="5" width="12.7109375" style="115" customWidth="1"/>
    <col min="6" max="6" width="12.7109375" style="114" customWidth="1"/>
    <col min="7" max="7" width="65.28515625" style="35" customWidth="1"/>
  </cols>
  <sheetData>
    <row r="1" spans="1:22" s="3" customFormat="1" ht="33.75" customHeight="1">
      <c r="A1" s="89" t="str">
        <f>'CF Year 1'!A4</f>
        <v xml:space="preserve"> </v>
      </c>
      <c r="B1" s="90" t="s">
        <v>29</v>
      </c>
      <c r="C1" s="110" t="s">
        <v>30</v>
      </c>
      <c r="D1" s="187" t="s">
        <v>33</v>
      </c>
      <c r="E1" s="111" t="s">
        <v>31</v>
      </c>
      <c r="F1" s="110" t="s">
        <v>32</v>
      </c>
      <c r="G1" s="153" t="s">
        <v>34</v>
      </c>
    </row>
    <row r="2" spans="1:22" ht="14.1" customHeight="1">
      <c r="A2" s="195" t="str">
        <f>'CF Year 1'!A8</f>
        <v>Revenue</v>
      </c>
      <c r="B2" s="220"/>
      <c r="C2" s="197"/>
      <c r="D2" s="197"/>
      <c r="E2" s="197"/>
      <c r="F2" s="203"/>
      <c r="G2" s="154"/>
    </row>
    <row r="3" spans="1:22" ht="14.1" customHeight="1">
      <c r="A3" s="7" t="str">
        <f>'CF Year 1'!A9</f>
        <v>Cash Sales per unit #1 (formula)</v>
      </c>
      <c r="B3" s="78"/>
      <c r="C3" s="8">
        <f>SUM('CF Year 1'!M9)</f>
        <v>0</v>
      </c>
      <c r="D3" s="9">
        <f>SUM(C3-B3)</f>
        <v>0</v>
      </c>
      <c r="E3" s="10">
        <f>SUM('Month 9'!E3)+B3</f>
        <v>0</v>
      </c>
      <c r="F3" s="8">
        <f>SUM('Month 9'!F3)+C3</f>
        <v>0</v>
      </c>
      <c r="G3" s="155"/>
    </row>
    <row r="4" spans="1:22" ht="14.1" customHeight="1">
      <c r="A4" s="7" t="str">
        <f>'CF Year 1'!A10</f>
        <v>Cash Sales per unit #2 (formula)</v>
      </c>
      <c r="B4" s="78"/>
      <c r="C4" s="8">
        <f>SUM('CF Year 1'!M10)</f>
        <v>0</v>
      </c>
      <c r="D4" s="9">
        <f>SUM(C4-B4)</f>
        <v>0</v>
      </c>
      <c r="E4" s="10">
        <f>SUM('Month 9'!E4)+B4</f>
        <v>0</v>
      </c>
      <c r="F4" s="8">
        <f>SUM('Month 9'!F4)+C4</f>
        <v>0</v>
      </c>
      <c r="G4" s="155"/>
    </row>
    <row r="5" spans="1:22" ht="14.1" customHeight="1">
      <c r="A5" s="7" t="str">
        <f>'CF Year 1'!A11</f>
        <v xml:space="preserve"> Other Revenue</v>
      </c>
      <c r="B5" s="78"/>
      <c r="C5" s="8">
        <f>SUM('CF Year 1'!M11)</f>
        <v>0</v>
      </c>
      <c r="D5" s="8">
        <f>SUM(C5-B5)</f>
        <v>0</v>
      </c>
      <c r="E5" s="10">
        <f>SUM('Month 9'!E5)+B5</f>
        <v>0</v>
      </c>
      <c r="F5" s="8">
        <f>SUM('Month 9'!F5)+C5</f>
        <v>0</v>
      </c>
      <c r="G5" s="155"/>
    </row>
    <row r="6" spans="1:22" ht="14.1" customHeight="1" thickBot="1">
      <c r="A6" s="273"/>
      <c r="B6" s="88"/>
      <c r="C6" s="8">
        <f>SUM('CF Year 1'!M12)</f>
        <v>0</v>
      </c>
      <c r="D6" s="8">
        <f>SUM(C6-B6)</f>
        <v>0</v>
      </c>
      <c r="E6" s="10">
        <f>SUM('Month 9'!E6)+B6</f>
        <v>0</v>
      </c>
      <c r="F6" s="8">
        <f>SUM('Month 9'!F6)+C6</f>
        <v>0</v>
      </c>
      <c r="G6" s="156"/>
    </row>
    <row r="7" spans="1:22" s="5" customFormat="1" ht="14.1" customHeight="1">
      <c r="A7" s="224" t="str">
        <f>'CF Year 1'!A13</f>
        <v xml:space="preserve">Total Revenue </v>
      </c>
      <c r="B7" s="95">
        <f>SUM(B3:B6)</f>
        <v>0</v>
      </c>
      <c r="C7" s="13">
        <f t="shared" ref="C7:F7" si="0">SUM(C3:C6)</f>
        <v>0</v>
      </c>
      <c r="D7" s="13">
        <f t="shared" si="0"/>
        <v>0</v>
      </c>
      <c r="E7" s="14">
        <f t="shared" si="0"/>
        <v>0</v>
      </c>
      <c r="F7" s="13">
        <f t="shared" si="0"/>
        <v>0</v>
      </c>
      <c r="G7" s="156"/>
    </row>
    <row r="8" spans="1:22" ht="14.1" customHeight="1">
      <c r="A8" s="7" t="str">
        <f>'CF Year 1'!A14</f>
        <v xml:space="preserve">Product Cost (Inventory, Materials) </v>
      </c>
      <c r="B8" s="78"/>
      <c r="C8" s="8">
        <f>SUM('CF Year 1'!M14)</f>
        <v>0</v>
      </c>
      <c r="D8" s="8">
        <f>SUM(C8-B8)</f>
        <v>0</v>
      </c>
      <c r="E8" s="10">
        <f>SUM('Month 9'!E8)+B8</f>
        <v>0</v>
      </c>
      <c r="F8" s="8">
        <f>SUM('Month 9'!F8)+C8</f>
        <v>0</v>
      </c>
      <c r="G8" s="157"/>
      <c r="H8" s="2"/>
      <c r="I8" s="2"/>
      <c r="J8" s="2"/>
      <c r="K8" s="2"/>
      <c r="L8" s="2"/>
      <c r="M8" s="2"/>
      <c r="N8" s="2"/>
      <c r="O8" s="2"/>
      <c r="P8" s="2"/>
      <c r="Q8" s="2"/>
      <c r="R8" s="2"/>
      <c r="S8" s="2"/>
      <c r="T8" s="2"/>
      <c r="U8" s="2"/>
      <c r="V8" s="2"/>
    </row>
    <row r="9" spans="1:22" ht="14.1" customHeight="1">
      <c r="A9" s="7" t="str">
        <f>'CF Year 1'!A15</f>
        <v>Direct Labour Costs-(formula %)</v>
      </c>
      <c r="B9" s="47"/>
      <c r="C9" s="8">
        <f>SUM('CF Year 1'!M15)</f>
        <v>0</v>
      </c>
      <c r="D9" s="8">
        <f t="shared" ref="D9:D11" si="1">SUM(C9-B9)</f>
        <v>0</v>
      </c>
      <c r="E9" s="10">
        <f>SUM('Month 9'!E9)+B9</f>
        <v>0</v>
      </c>
      <c r="F9" s="8">
        <f>SUM('Month 9'!F9)+C9</f>
        <v>0</v>
      </c>
      <c r="G9" s="157"/>
      <c r="H9" s="2"/>
      <c r="I9" s="2"/>
      <c r="J9" s="2"/>
      <c r="K9" s="2"/>
      <c r="L9" s="2"/>
      <c r="M9" s="2"/>
      <c r="N9" s="2"/>
      <c r="O9" s="2"/>
      <c r="P9" s="2"/>
      <c r="Q9" s="2"/>
      <c r="R9" s="2"/>
      <c r="S9" s="2"/>
      <c r="T9" s="2"/>
      <c r="U9" s="2"/>
      <c r="V9" s="2"/>
    </row>
    <row r="10" spans="1:22" ht="14.1" customHeight="1">
      <c r="A10" s="7" t="str">
        <f>'CF Year 1'!A16</f>
        <v>Direct Labour Costs -(no formula)</v>
      </c>
      <c r="B10" s="48"/>
      <c r="C10" s="8">
        <f>SUM('CF Year 1'!M16)</f>
        <v>0</v>
      </c>
      <c r="D10" s="8">
        <f t="shared" si="1"/>
        <v>0</v>
      </c>
      <c r="E10" s="10">
        <f>SUM('Month 9'!E10)+B10</f>
        <v>0</v>
      </c>
      <c r="F10" s="8">
        <f>SUM('Month 9'!F10)+C10</f>
        <v>0</v>
      </c>
      <c r="G10" s="157"/>
      <c r="H10" s="2"/>
      <c r="I10" s="2"/>
      <c r="J10" s="2"/>
      <c r="K10" s="2"/>
      <c r="L10" s="2"/>
      <c r="M10" s="2"/>
      <c r="N10" s="2"/>
      <c r="O10" s="2"/>
      <c r="P10" s="2"/>
      <c r="Q10" s="2"/>
      <c r="R10" s="2"/>
      <c r="S10" s="2"/>
      <c r="T10" s="2"/>
      <c r="U10" s="2"/>
      <c r="V10" s="2"/>
    </row>
    <row r="11" spans="1:22" ht="14.1" customHeight="1" thickBot="1">
      <c r="A11" s="7" t="str">
        <f>'CF Year 1'!A17</f>
        <v>Other Direct costs</v>
      </c>
      <c r="B11" s="180"/>
      <c r="C11" s="8">
        <f>SUM('CF Year 1'!M17)</f>
        <v>0</v>
      </c>
      <c r="D11" s="8">
        <f t="shared" si="1"/>
        <v>0</v>
      </c>
      <c r="E11" s="10">
        <f>SUM('Month 9'!E11)+B11</f>
        <v>0</v>
      </c>
      <c r="F11" s="8">
        <f>SUM('Month 9'!F11)+C11</f>
        <v>0</v>
      </c>
      <c r="G11" s="157"/>
      <c r="H11" s="2"/>
      <c r="I11" s="2"/>
      <c r="J11" s="2"/>
      <c r="K11" s="2"/>
      <c r="L11" s="2"/>
      <c r="M11" s="2"/>
      <c r="N11" s="2"/>
      <c r="O11" s="2"/>
      <c r="P11" s="2"/>
      <c r="Q11" s="2"/>
      <c r="R11" s="2"/>
      <c r="S11" s="2"/>
      <c r="T11" s="2"/>
      <c r="U11" s="2"/>
      <c r="V11" s="2"/>
    </row>
    <row r="12" spans="1:22" s="5" customFormat="1" ht="14.1" customHeight="1">
      <c r="A12" s="224" t="str">
        <f>'CF Year 1'!A18</f>
        <v>Cost of Sales</v>
      </c>
      <c r="B12" s="222">
        <f>SUM(B8:B11)</f>
        <v>0</v>
      </c>
      <c r="C12" s="239">
        <f t="shared" ref="C12:F12" si="2">SUM(C8:C11)</f>
        <v>0</v>
      </c>
      <c r="D12" s="239">
        <f t="shared" si="2"/>
        <v>0</v>
      </c>
      <c r="E12" s="240">
        <f t="shared" si="2"/>
        <v>0</v>
      </c>
      <c r="F12" s="239">
        <f t="shared" si="2"/>
        <v>0</v>
      </c>
      <c r="G12" s="157"/>
      <c r="H12" s="6"/>
      <c r="I12" s="6"/>
      <c r="J12" s="6"/>
      <c r="K12" s="6"/>
      <c r="L12" s="6"/>
      <c r="M12" s="6"/>
      <c r="N12" s="6"/>
      <c r="O12" s="6"/>
      <c r="P12" s="6"/>
      <c r="Q12" s="6"/>
      <c r="R12" s="6"/>
      <c r="S12" s="6"/>
      <c r="T12" s="6"/>
      <c r="U12" s="6"/>
      <c r="V12" s="6"/>
    </row>
    <row r="13" spans="1:22" s="5" customFormat="1" ht="14.1" customHeight="1">
      <c r="A13" s="224" t="str">
        <f>'CF Year 1'!A19</f>
        <v>Gross Margin</v>
      </c>
      <c r="B13" s="223">
        <f>B7-B12</f>
        <v>0</v>
      </c>
      <c r="C13" s="243">
        <f t="shared" ref="C13:F13" si="3">C7-C12</f>
        <v>0</v>
      </c>
      <c r="D13" s="243">
        <f t="shared" si="3"/>
        <v>0</v>
      </c>
      <c r="E13" s="244">
        <f t="shared" si="3"/>
        <v>0</v>
      </c>
      <c r="F13" s="243">
        <f t="shared" si="3"/>
        <v>0</v>
      </c>
      <c r="G13" s="225"/>
      <c r="H13" s="6"/>
      <c r="I13" s="6"/>
      <c r="J13" s="6"/>
      <c r="K13" s="6"/>
      <c r="L13" s="6"/>
      <c r="M13" s="6"/>
      <c r="N13" s="6"/>
      <c r="O13" s="6"/>
      <c r="P13" s="6"/>
      <c r="Q13" s="6"/>
      <c r="R13" s="6"/>
      <c r="S13" s="6"/>
      <c r="T13" s="6"/>
      <c r="U13" s="6"/>
      <c r="V13" s="6"/>
    </row>
    <row r="14" spans="1:22" ht="14.1" customHeight="1">
      <c r="A14" s="69" t="str">
        <f>'CF Year 1'!A20</f>
        <v>Admin/Operational Expenses</v>
      </c>
      <c r="B14" s="209"/>
      <c r="C14" s="20"/>
      <c r="D14" s="20"/>
      <c r="E14" s="19"/>
      <c r="F14" s="32"/>
      <c r="G14" s="157"/>
      <c r="H14" s="2"/>
      <c r="I14" s="2"/>
      <c r="J14" s="2"/>
      <c r="K14" s="2"/>
      <c r="L14" s="2"/>
      <c r="M14" s="2"/>
      <c r="N14" s="2"/>
      <c r="O14" s="2"/>
      <c r="P14" s="2"/>
      <c r="Q14" s="2"/>
      <c r="R14" s="2"/>
      <c r="S14" s="2"/>
      <c r="T14" s="2"/>
      <c r="U14" s="2"/>
      <c r="V14" s="2"/>
    </row>
    <row r="15" spans="1:22" ht="14.1" customHeight="1">
      <c r="A15" s="7" t="str">
        <f>'CF Year 1'!A21</f>
        <v xml:space="preserve"> Advertising </v>
      </c>
      <c r="B15" s="48"/>
      <c r="C15" s="8">
        <f>SUM('CF Year 1'!M21)</f>
        <v>0</v>
      </c>
      <c r="D15" s="8">
        <f>SUM(C15-B15)</f>
        <v>0</v>
      </c>
      <c r="E15" s="10">
        <f>SUM('Month 9'!E15)+B15</f>
        <v>0</v>
      </c>
      <c r="F15" s="8">
        <f>SUM('Month 9'!F15)+C15</f>
        <v>0</v>
      </c>
      <c r="G15" s="157"/>
      <c r="H15" s="2"/>
      <c r="I15" s="2"/>
      <c r="J15" s="2"/>
      <c r="K15" s="2"/>
      <c r="L15" s="2"/>
      <c r="M15" s="2"/>
      <c r="N15" s="2"/>
      <c r="O15" s="2"/>
      <c r="P15" s="2"/>
      <c r="Q15" s="2"/>
      <c r="R15" s="2"/>
      <c r="S15" s="2"/>
      <c r="T15" s="2"/>
      <c r="U15" s="2"/>
      <c r="V15" s="2"/>
    </row>
    <row r="16" spans="1:22" ht="14.1" customHeight="1">
      <c r="A16" s="7" t="str">
        <f>'CF Year 1'!A22</f>
        <v xml:space="preserve"> Accounting, Legal &amp; other professional fees</v>
      </c>
      <c r="B16" s="47"/>
      <c r="C16" s="8">
        <f>SUM('CF Year 1'!M22)</f>
        <v>0</v>
      </c>
      <c r="D16" s="8">
        <f t="shared" ref="D16:D30" si="4">SUM(C16-B16)</f>
        <v>0</v>
      </c>
      <c r="E16" s="10">
        <f>SUM('Month 9'!E16)+B16</f>
        <v>0</v>
      </c>
      <c r="F16" s="8">
        <f>SUM('Month 9'!F16)+C16</f>
        <v>0</v>
      </c>
      <c r="G16" s="158"/>
    </row>
    <row r="17" spans="1:7" ht="14.1" customHeight="1">
      <c r="A17" s="7" t="str">
        <f>'CF Year 1'!A23</f>
        <v xml:space="preserve"> Bank charges &amp; interest</v>
      </c>
      <c r="B17" s="47"/>
      <c r="C17" s="8">
        <f>SUM('CF Year 1'!M23)</f>
        <v>0</v>
      </c>
      <c r="D17" s="8">
        <f t="shared" si="4"/>
        <v>0</v>
      </c>
      <c r="E17" s="10">
        <f>SUM('Month 9'!E17)+B17</f>
        <v>0</v>
      </c>
      <c r="F17" s="8">
        <f>SUM('Month 9'!F17)+C17</f>
        <v>0</v>
      </c>
      <c r="G17" s="158"/>
    </row>
    <row r="18" spans="1:7" ht="14.1" customHeight="1">
      <c r="A18" s="7" t="str">
        <f>'CF Year 1'!A24</f>
        <v xml:space="preserve"> Dues,  fees, licences, memberships </v>
      </c>
      <c r="B18" s="47"/>
      <c r="C18" s="8">
        <f>SUM('CF Year 1'!M24)</f>
        <v>0</v>
      </c>
      <c r="D18" s="8">
        <f t="shared" si="4"/>
        <v>0</v>
      </c>
      <c r="E18" s="10">
        <f>SUM('Month 9'!E18)+B18</f>
        <v>0</v>
      </c>
      <c r="F18" s="8">
        <f>SUM('Month 9'!F18)+C18</f>
        <v>0</v>
      </c>
      <c r="G18" s="158"/>
    </row>
    <row r="19" spans="1:7" ht="14.1" customHeight="1">
      <c r="A19" s="7" t="str">
        <f>'CF Year 1'!A25</f>
        <v xml:space="preserve"> Delivery (freight, express, postage)</v>
      </c>
      <c r="B19" s="47"/>
      <c r="C19" s="8">
        <f>SUM('CF Year 1'!M25)</f>
        <v>0</v>
      </c>
      <c r="D19" s="8">
        <f t="shared" si="4"/>
        <v>0</v>
      </c>
      <c r="E19" s="10">
        <f>SUM('Month 9'!E19)+B19</f>
        <v>0</v>
      </c>
      <c r="F19" s="8">
        <f>SUM('Month 9'!F19)+C19</f>
        <v>0</v>
      </c>
      <c r="G19" s="158"/>
    </row>
    <row r="20" spans="1:7" ht="14.1" customHeight="1">
      <c r="A20" s="7" t="str">
        <f>'CF Year 1'!A26</f>
        <v xml:space="preserve"> Insurance (liability, business, product)</v>
      </c>
      <c r="B20" s="47"/>
      <c r="C20" s="8">
        <f>SUM('CF Year 1'!M26)</f>
        <v>0</v>
      </c>
      <c r="D20" s="8">
        <f t="shared" si="4"/>
        <v>0</v>
      </c>
      <c r="E20" s="10">
        <f>SUM('Month 9'!E20)+B20</f>
        <v>0</v>
      </c>
      <c r="F20" s="8">
        <f>SUM('Month 9'!F20)+C20</f>
        <v>0</v>
      </c>
      <c r="G20" s="158"/>
    </row>
    <row r="21" spans="1:7" ht="14.1" customHeight="1">
      <c r="A21" s="7" t="str">
        <f>'CF Year 1'!A27</f>
        <v xml:space="preserve"> Interest on long term debt </v>
      </c>
      <c r="B21" s="47"/>
      <c r="C21" s="8">
        <f>SUM('CF Year 1'!M27)</f>
        <v>0</v>
      </c>
      <c r="D21" s="8">
        <f t="shared" si="4"/>
        <v>0</v>
      </c>
      <c r="E21" s="10">
        <f>SUM('Month 9'!E21)+B21</f>
        <v>0</v>
      </c>
      <c r="F21" s="8">
        <f>SUM('Month 9'!F21)+C21</f>
        <v>0</v>
      </c>
      <c r="G21" s="158"/>
    </row>
    <row r="22" spans="1:7" ht="14.1" customHeight="1">
      <c r="A22" s="7" t="str">
        <f>'CF Year 1'!A28</f>
        <v xml:space="preserve"> Maintenance and repairs</v>
      </c>
      <c r="B22" s="47"/>
      <c r="C22" s="8">
        <f>SUM('CF Year 1'!M28)</f>
        <v>0</v>
      </c>
      <c r="D22" s="8">
        <f t="shared" si="4"/>
        <v>0</v>
      </c>
      <c r="E22" s="10">
        <f>SUM('Month 9'!E22)+B22</f>
        <v>0</v>
      </c>
      <c r="F22" s="8">
        <f>SUM('Month 9'!F22)+C22</f>
        <v>0</v>
      </c>
      <c r="G22" s="158"/>
    </row>
    <row r="23" spans="1:7" ht="14.1" customHeight="1">
      <c r="A23" s="7" t="str">
        <f>'CF Year 1'!A29</f>
        <v xml:space="preserve"> Motor vehicle (gas, repairs/maint, insurance)</v>
      </c>
      <c r="B23" s="47"/>
      <c r="C23" s="8">
        <f>SUM('CF Year 1'!M29)</f>
        <v>0</v>
      </c>
      <c r="D23" s="8">
        <f t="shared" si="4"/>
        <v>0</v>
      </c>
      <c r="E23" s="10">
        <f>SUM('Month 9'!E23)+B23</f>
        <v>0</v>
      </c>
      <c r="F23" s="8">
        <f>SUM('Month 9'!F23)+C23</f>
        <v>0</v>
      </c>
      <c r="G23" s="158"/>
    </row>
    <row r="24" spans="1:7" ht="14.1" customHeight="1">
      <c r="A24" s="7" t="str">
        <f>'CF Year 1'!A30</f>
        <v xml:space="preserve"> Office expenses</v>
      </c>
      <c r="B24" s="47"/>
      <c r="C24" s="8">
        <f>SUM('CF Year 1'!M30)</f>
        <v>0</v>
      </c>
      <c r="D24" s="8">
        <f t="shared" si="4"/>
        <v>0</v>
      </c>
      <c r="E24" s="10">
        <f>SUM('Month 9'!E24)+B24</f>
        <v>0</v>
      </c>
      <c r="F24" s="8">
        <f>SUM('Month 9'!F24)+C24</f>
        <v>0</v>
      </c>
      <c r="G24" s="158"/>
    </row>
    <row r="25" spans="1:7" ht="14.1" customHeight="1">
      <c r="A25" s="7" t="str">
        <f>'CF Year 1'!A31</f>
        <v xml:space="preserve"> Rent</v>
      </c>
      <c r="B25" s="47"/>
      <c r="C25" s="8">
        <f>SUM('CF Year 1'!M31)</f>
        <v>0</v>
      </c>
      <c r="D25" s="8">
        <f t="shared" si="4"/>
        <v>0</v>
      </c>
      <c r="E25" s="10">
        <f>SUM('Month 9'!E25)+B25</f>
        <v>0</v>
      </c>
      <c r="F25" s="8">
        <f>SUM('Month 9'!F25)+C25</f>
        <v>0</v>
      </c>
      <c r="G25" s="158"/>
    </row>
    <row r="26" spans="1:7" ht="14.1" customHeight="1">
      <c r="A26" s="7" t="str">
        <f>'CF Year 1'!A32</f>
        <v xml:space="preserve"> Supplies</v>
      </c>
      <c r="B26" s="47"/>
      <c r="C26" s="8">
        <f>SUM('CF Year 1'!M32)</f>
        <v>0</v>
      </c>
      <c r="D26" s="8">
        <f t="shared" si="4"/>
        <v>0</v>
      </c>
      <c r="E26" s="10">
        <f>SUM('Month 9'!E26)+B26</f>
        <v>0</v>
      </c>
      <c r="F26" s="8">
        <f>SUM('Month 9'!F26)+C26</f>
        <v>0</v>
      </c>
      <c r="G26" s="158"/>
    </row>
    <row r="27" spans="1:7" ht="14.1" customHeight="1">
      <c r="A27" s="7" t="str">
        <f>'CF Year 1'!A33</f>
        <v xml:space="preserve"> Telephone</v>
      </c>
      <c r="B27" s="48"/>
      <c r="C27" s="8">
        <f>SUM('CF Year 1'!M33)</f>
        <v>0</v>
      </c>
      <c r="D27" s="8">
        <f t="shared" si="4"/>
        <v>0</v>
      </c>
      <c r="E27" s="10">
        <f>SUM('Month 9'!E27)+B27</f>
        <v>0</v>
      </c>
      <c r="F27" s="8">
        <f>SUM('Month 9'!F27)+C27</f>
        <v>0</v>
      </c>
      <c r="G27" s="158"/>
    </row>
    <row r="28" spans="1:7" ht="14.1" customHeight="1">
      <c r="A28" s="7" t="str">
        <f>'CF Year 1'!A34</f>
        <v xml:space="preserve"> Utilities</v>
      </c>
      <c r="B28" s="48"/>
      <c r="C28" s="8">
        <f>SUM('CF Year 1'!M34)</f>
        <v>0</v>
      </c>
      <c r="D28" s="8">
        <f t="shared" si="4"/>
        <v>0</v>
      </c>
      <c r="E28" s="10">
        <f>SUM('Month 9'!E28)+B28</f>
        <v>0</v>
      </c>
      <c r="F28" s="8">
        <f>SUM('Month 9'!F28)+C28</f>
        <v>0</v>
      </c>
      <c r="G28" s="158"/>
    </row>
    <row r="29" spans="1:7" ht="14.1" customHeight="1">
      <c r="A29" s="7" t="str">
        <f>'CF Year 1'!A35</f>
        <v xml:space="preserve"> Wages</v>
      </c>
      <c r="B29" s="48"/>
      <c r="C29" s="8">
        <f>SUM('CF Year 1'!M35)</f>
        <v>0</v>
      </c>
      <c r="D29" s="8">
        <f t="shared" si="4"/>
        <v>0</v>
      </c>
      <c r="E29" s="10">
        <f>SUM('Month 9'!E29)+B29</f>
        <v>0</v>
      </c>
      <c r="F29" s="8">
        <f>SUM('Month 9'!F29)+C29</f>
        <v>0</v>
      </c>
      <c r="G29" s="158"/>
    </row>
    <row r="30" spans="1:7" ht="14.1" customHeight="1" thickBot="1">
      <c r="A30" s="7" t="str">
        <f>'CF Year 1'!A36</f>
        <v>MERCS (employment related costs)</v>
      </c>
      <c r="B30" s="47"/>
      <c r="C30" s="8">
        <f>SUM('CF Year 1'!M36)</f>
        <v>0</v>
      </c>
      <c r="D30" s="8">
        <f t="shared" si="4"/>
        <v>0</v>
      </c>
      <c r="E30" s="10">
        <f>SUM('Month 7'!E30)+B30</f>
        <v>0</v>
      </c>
      <c r="F30" s="8">
        <f>SUM('Month 9'!F30)+C30</f>
        <v>0</v>
      </c>
      <c r="G30" s="158"/>
    </row>
    <row r="31" spans="1:7" s="5" customFormat="1" ht="14.1" customHeight="1">
      <c r="A31" s="84" t="s">
        <v>24</v>
      </c>
      <c r="B31" s="99">
        <f>SUM(B15:B30)</f>
        <v>0</v>
      </c>
      <c r="C31" s="31">
        <f>SUM(C15:C30)</f>
        <v>0</v>
      </c>
      <c r="D31" s="31">
        <f>SUM(D15:D30)</f>
        <v>0</v>
      </c>
      <c r="E31" s="17">
        <f>SUM(E15:E30)</f>
        <v>0</v>
      </c>
      <c r="F31" s="31">
        <f>SUM(F15:F30)</f>
        <v>0</v>
      </c>
      <c r="G31" s="159"/>
    </row>
    <row r="32" spans="1:7" s="5" customFormat="1" ht="14.1" customHeight="1">
      <c r="A32" s="73" t="str">
        <f>'CF Year 1'!A38</f>
        <v xml:space="preserve">Net Income (or Loss) </v>
      </c>
      <c r="B32" s="100">
        <f>B13-B31</f>
        <v>0</v>
      </c>
      <c r="C32" s="25">
        <f t="shared" ref="C32:F32" si="5">C13-C31</f>
        <v>0</v>
      </c>
      <c r="D32" s="25">
        <f t="shared" si="5"/>
        <v>0</v>
      </c>
      <c r="E32" s="12">
        <f t="shared" si="5"/>
        <v>0</v>
      </c>
      <c r="F32" s="25">
        <f t="shared" si="5"/>
        <v>0</v>
      </c>
      <c r="G32" s="269"/>
    </row>
    <row r="33" spans="1:7" ht="14.1" customHeight="1">
      <c r="A33" s="73" t="str">
        <f>'CF Year 1'!A39</f>
        <v>Add: Other cash in</v>
      </c>
      <c r="B33" s="216"/>
      <c r="C33" s="192"/>
      <c r="D33" s="192"/>
      <c r="E33" s="19"/>
      <c r="F33" s="193"/>
      <c r="G33" s="160"/>
    </row>
    <row r="34" spans="1:7" ht="14.1" customHeight="1">
      <c r="A34" s="7" t="str">
        <f>'CF Year 1'!A40</f>
        <v>Cash Investments- Owner or Shareholder</v>
      </c>
      <c r="B34" s="78"/>
      <c r="C34" s="8">
        <f>SUM('CF Year 1'!M40)</f>
        <v>0</v>
      </c>
      <c r="D34" s="8">
        <f>SUM(C34-B34)</f>
        <v>0</v>
      </c>
      <c r="E34" s="10">
        <f>SUM('Month 9'!E34)+B34</f>
        <v>0</v>
      </c>
      <c r="F34" s="8">
        <f>SUM('Month 9'!F34)+C34</f>
        <v>0</v>
      </c>
      <c r="G34" s="158"/>
    </row>
    <row r="35" spans="1:7" ht="14.1" customHeight="1">
      <c r="A35" s="7" t="str">
        <f>'CF Year 1'!A41</f>
        <v>Bank loan advance</v>
      </c>
      <c r="B35" s="78"/>
      <c r="C35" s="8">
        <f>SUM('CF Year 1'!M41)</f>
        <v>0</v>
      </c>
      <c r="D35" s="8">
        <f t="shared" ref="D35:D37" si="6">SUM(C35-B35)</f>
        <v>0</v>
      </c>
      <c r="E35" s="10">
        <f>SUM('Month 9'!E35)+B35</f>
        <v>0</v>
      </c>
      <c r="F35" s="8">
        <f>SUM('Month 9'!F35)+C35</f>
        <v>0</v>
      </c>
      <c r="G35" s="158"/>
    </row>
    <row r="36" spans="1:7" ht="14.1" customHeight="1">
      <c r="A36" s="7" t="str">
        <f>'CF Year 1'!A42</f>
        <v>Capital asset sale proceeds</v>
      </c>
      <c r="B36" s="78"/>
      <c r="C36" s="8">
        <f>SUM('CF Year 1'!M42)</f>
        <v>0</v>
      </c>
      <c r="D36" s="8">
        <f t="shared" si="6"/>
        <v>0</v>
      </c>
      <c r="E36" s="10">
        <f>SUM('Month 9'!E36)+B36</f>
        <v>0</v>
      </c>
      <c r="F36" s="8">
        <f>SUM('Month 9'!F36)+C36</f>
        <v>0</v>
      </c>
      <c r="G36" s="158"/>
    </row>
    <row r="37" spans="1:7" ht="14.1" customHeight="1">
      <c r="A37" s="7">
        <f>'CF Year 1'!A43</f>
        <v>0</v>
      </c>
      <c r="B37" s="78"/>
      <c r="C37" s="8">
        <f>SUM('CF Year 1'!M43)</f>
        <v>0</v>
      </c>
      <c r="D37" s="8">
        <f t="shared" si="6"/>
        <v>0</v>
      </c>
      <c r="E37" s="10">
        <f>SUM('Month 9'!E37)+B37</f>
        <v>0</v>
      </c>
      <c r="F37" s="8">
        <f>SUM('Month 9'!F37)+C37</f>
        <v>0</v>
      </c>
      <c r="G37" s="158"/>
    </row>
    <row r="38" spans="1:7" ht="14.1" customHeight="1">
      <c r="A38" s="76" t="str">
        <f>'CF Year 1'!A44</f>
        <v>Deduct: Other cash out</v>
      </c>
      <c r="B38" s="80"/>
      <c r="C38" s="18"/>
      <c r="D38" s="18"/>
      <c r="E38" s="19"/>
      <c r="F38" s="32"/>
      <c r="G38" s="158"/>
    </row>
    <row r="39" spans="1:7" ht="14.1" customHeight="1">
      <c r="A39" s="129">
        <f>'CF Year 1'!A45</f>
        <v>0</v>
      </c>
      <c r="B39" s="49"/>
      <c r="C39" s="8">
        <f>SUM('CF Year 1'!M45)</f>
        <v>0</v>
      </c>
      <c r="D39" s="8">
        <f t="shared" ref="D39:D46" si="7">SUM(C39-B39)</f>
        <v>0</v>
      </c>
      <c r="E39" s="10">
        <f>SUM('Month 9'!E39)+B39</f>
        <v>0</v>
      </c>
      <c r="F39" s="8">
        <f>SUM('Month 9'!F39)+C39</f>
        <v>0</v>
      </c>
      <c r="G39" s="158"/>
    </row>
    <row r="40" spans="1:7" ht="14.1" customHeight="1">
      <c r="A40" s="129" t="str">
        <f>'CF Year 1'!A46</f>
        <v>Principal Loan Payments</v>
      </c>
      <c r="B40" s="49"/>
      <c r="C40" s="8">
        <f>SUM('CF Year 1'!M46)</f>
        <v>0</v>
      </c>
      <c r="D40" s="8">
        <f t="shared" ref="D40:D44" si="8">SUM(C40-B40)</f>
        <v>0</v>
      </c>
      <c r="E40" s="10">
        <f>SUM('Month 9'!E40)+B40</f>
        <v>0</v>
      </c>
      <c r="F40" s="8">
        <f>SUM('Month 9'!F40)+C40</f>
        <v>0</v>
      </c>
      <c r="G40" s="158"/>
    </row>
    <row r="41" spans="1:7" ht="14.1" customHeight="1">
      <c r="A41" s="129" t="str">
        <f>'CF Year 1'!A47</f>
        <v>Capital asset purchases</v>
      </c>
      <c r="B41" s="49"/>
      <c r="C41" s="8">
        <f>SUM('CF Year 1'!M47)</f>
        <v>0</v>
      </c>
      <c r="D41" s="8">
        <f t="shared" si="8"/>
        <v>0</v>
      </c>
      <c r="E41" s="10">
        <f>SUM('Month 9'!E41)+B41</f>
        <v>0</v>
      </c>
      <c r="F41" s="8">
        <f>SUM('Month 9'!F41)+C41</f>
        <v>0</v>
      </c>
      <c r="G41" s="158"/>
    </row>
    <row r="42" spans="1:7" s="28" customFormat="1" ht="14.1" customHeight="1">
      <c r="A42" s="129" t="str">
        <f>'CF Year 1'!A48</f>
        <v>Owner's or Shareholder draw</v>
      </c>
      <c r="B42" s="109"/>
      <c r="C42" s="8">
        <f>SUM('CF Year 1'!M48)</f>
        <v>0</v>
      </c>
      <c r="D42" s="8">
        <f t="shared" si="8"/>
        <v>0</v>
      </c>
      <c r="E42" s="10">
        <f>SUM('Month 9'!E42)+B42</f>
        <v>0</v>
      </c>
      <c r="F42" s="8">
        <f>SUM('Month 9'!F42)+C42</f>
        <v>0</v>
      </c>
      <c r="G42" s="158"/>
    </row>
    <row r="43" spans="1:7" ht="14.1" customHeight="1">
      <c r="A43" s="273"/>
      <c r="B43" s="49"/>
      <c r="C43" s="8">
        <f>SUM('CF Year 1'!M49)</f>
        <v>0</v>
      </c>
      <c r="D43" s="8">
        <f t="shared" si="8"/>
        <v>0</v>
      </c>
      <c r="E43" s="10">
        <f>SUM('Month 9'!E43)+B43</f>
        <v>0</v>
      </c>
      <c r="F43" s="8">
        <f>SUM('Month 9'!F43)+C43</f>
        <v>0</v>
      </c>
      <c r="G43" s="158"/>
    </row>
    <row r="44" spans="1:7" ht="14.1" customHeight="1" thickBot="1">
      <c r="A44" s="129" t="str">
        <f>'CF Year 1'!A50</f>
        <v>Provision for taxes - (net income %)</v>
      </c>
      <c r="B44" s="50"/>
      <c r="C44" s="8">
        <f>SUM('CF Year 1'!M50)</f>
        <v>0</v>
      </c>
      <c r="D44" s="8">
        <f t="shared" si="8"/>
        <v>0</v>
      </c>
      <c r="E44" s="10">
        <f>SUM('Month 9'!E44)+B44</f>
        <v>0</v>
      </c>
      <c r="F44" s="8">
        <f>SUM('Month 9'!F44)+C44</f>
        <v>0</v>
      </c>
      <c r="G44" s="158"/>
    </row>
    <row r="45" spans="1:7" s="5" customFormat="1" ht="15" customHeight="1">
      <c r="A45" s="24" t="str">
        <f>'CF Year 1'!A51</f>
        <v>Net Cash Flow (deficit)</v>
      </c>
      <c r="B45" s="99">
        <f>B32+B34+B35+B36+B37-B39-B40-B41-B42-B43-B44</f>
        <v>0</v>
      </c>
      <c r="C45" s="31">
        <f t="shared" ref="C45:F45" si="9">C32+C34+C35+C36+C37-C39-C40-C41-C42-C43-C44</f>
        <v>0</v>
      </c>
      <c r="D45" s="31">
        <f t="shared" si="9"/>
        <v>0</v>
      </c>
      <c r="E45" s="34">
        <f t="shared" si="9"/>
        <v>0</v>
      </c>
      <c r="F45" s="31">
        <f t="shared" si="9"/>
        <v>0</v>
      </c>
      <c r="G45" s="290"/>
    </row>
    <row r="46" spans="1:7" s="5" customFormat="1" ht="15" customHeight="1">
      <c r="A46" s="24" t="str">
        <f>'CF Year 1'!A52</f>
        <v>Cash (or Deficit), Start of Month</v>
      </c>
      <c r="B46" s="100">
        <f>'Month 9'!B47</f>
        <v>0</v>
      </c>
      <c r="C46" s="8">
        <f>SUM('Month 9'!C47)</f>
        <v>0</v>
      </c>
      <c r="D46" s="23">
        <f t="shared" si="7"/>
        <v>0</v>
      </c>
      <c r="E46" s="12"/>
      <c r="F46" s="8">
        <f>SUM('Start up'!C46)</f>
        <v>0</v>
      </c>
      <c r="G46" s="293"/>
    </row>
    <row r="47" spans="1:7" s="5" customFormat="1" ht="15" customHeight="1" thickBot="1">
      <c r="A47" s="24" t="str">
        <f>'CF Year 1'!A53</f>
        <v>Cash (or Deficit), End of Month</v>
      </c>
      <c r="B47" s="101">
        <f>SUM(B45:B46)</f>
        <v>0</v>
      </c>
      <c r="C47" s="26">
        <f>SUM(C45:C46)</f>
        <v>0</v>
      </c>
      <c r="D47" s="26">
        <f>SUM(D45:D46)</f>
        <v>0</v>
      </c>
      <c r="E47" s="27">
        <f>SUM(E45:E46)</f>
        <v>0</v>
      </c>
      <c r="F47" s="26">
        <f>SUM(F45:F46)</f>
        <v>0</v>
      </c>
      <c r="G47" s="294"/>
    </row>
    <row r="48" spans="1:7" ht="13.5" thickTop="1">
      <c r="A48" s="35"/>
      <c r="B48" s="81"/>
      <c r="C48" s="112"/>
      <c r="D48" s="112"/>
      <c r="E48" s="113"/>
      <c r="F48" s="112"/>
    </row>
  </sheetData>
  <sheetProtection password="CA01" sheet="1" objects="1" scenarios="1"/>
  <mergeCells count="1">
    <mergeCell ref="G45:G47"/>
  </mergeCells>
  <pageMargins left="0.31496062992125984" right="0.19685039370078741" top="0.35433070866141736" bottom="0.22" header="0.15748031496062992" footer="0.17"/>
  <pageSetup scale="85" orientation="landscape" r:id="rId1"/>
  <headerFooter>
    <oddHeader>&amp;C&amp;"Arial,Bold"&amp;9&amp;A&amp;R&amp;"Arial,Bold"&amp;9Financial Report</oddHeader>
  </headerFooter>
</worksheet>
</file>

<file path=xl/worksheets/sheet14.xml><?xml version="1.0" encoding="utf-8"?>
<worksheet xmlns="http://schemas.openxmlformats.org/spreadsheetml/2006/main" xmlns:r="http://schemas.openxmlformats.org/officeDocument/2006/relationships">
  <dimension ref="A1:V48"/>
  <sheetViews>
    <sheetView topLeftCell="A16" zoomScale="115" zoomScaleNormal="115" workbookViewId="0">
      <selection activeCell="A42" sqref="A42"/>
    </sheetView>
  </sheetViews>
  <sheetFormatPr defaultRowHeight="12.75"/>
  <cols>
    <col min="1" max="1" width="35.7109375" customWidth="1"/>
    <col min="2" max="2" width="11.28515625" style="82" customWidth="1"/>
    <col min="3" max="4" width="11.28515625" style="114" customWidth="1"/>
    <col min="5" max="5" width="12.7109375" style="115" customWidth="1"/>
    <col min="6" max="6" width="12.7109375" style="114" customWidth="1"/>
    <col min="7" max="7" width="63.7109375" style="35" customWidth="1"/>
  </cols>
  <sheetData>
    <row r="1" spans="1:22" s="3" customFormat="1" ht="33.75" customHeight="1">
      <c r="A1" s="89" t="str">
        <f>'CF Year 1'!A4</f>
        <v xml:space="preserve"> </v>
      </c>
      <c r="B1" s="90" t="s">
        <v>29</v>
      </c>
      <c r="C1" s="110" t="s">
        <v>30</v>
      </c>
      <c r="D1" s="187" t="s">
        <v>33</v>
      </c>
      <c r="E1" s="111" t="s">
        <v>31</v>
      </c>
      <c r="F1" s="110" t="s">
        <v>32</v>
      </c>
      <c r="G1" s="153" t="s">
        <v>34</v>
      </c>
    </row>
    <row r="2" spans="1:22" ht="14.1" customHeight="1">
      <c r="A2" s="195" t="str">
        <f>'CF Year 1'!A8</f>
        <v>Revenue</v>
      </c>
      <c r="B2" s="220"/>
      <c r="C2" s="197"/>
      <c r="D2" s="197"/>
      <c r="E2" s="197"/>
      <c r="F2" s="203"/>
      <c r="G2" s="154"/>
    </row>
    <row r="3" spans="1:22" ht="14.1" customHeight="1">
      <c r="A3" s="7" t="str">
        <f>'CF Year 1'!A9</f>
        <v>Cash Sales per unit #1 (formula)</v>
      </c>
      <c r="B3" s="78"/>
      <c r="C3" s="8">
        <f>SUM('CF Year 1'!N9)</f>
        <v>0</v>
      </c>
      <c r="D3" s="9">
        <f>SUM(C3-B3)</f>
        <v>0</v>
      </c>
      <c r="E3" s="10">
        <f>SUM('Month 10'!E3)+B3</f>
        <v>0</v>
      </c>
      <c r="F3" s="8">
        <f>SUM('Month 10'!F3)+C3</f>
        <v>0</v>
      </c>
      <c r="G3" s="155"/>
    </row>
    <row r="4" spans="1:22" ht="14.1" customHeight="1">
      <c r="A4" s="7" t="str">
        <f>'CF Year 1'!A10</f>
        <v>Cash Sales per unit #2 (formula)</v>
      </c>
      <c r="B4" s="78"/>
      <c r="C4" s="8">
        <f>SUM('CF Year 1'!N10)</f>
        <v>0</v>
      </c>
      <c r="D4" s="9">
        <f>SUM(C4-B4)</f>
        <v>0</v>
      </c>
      <c r="E4" s="10">
        <f>SUM('Month 10'!E4)+B4</f>
        <v>0</v>
      </c>
      <c r="F4" s="8">
        <f>SUM('Month 10'!F4)+C4</f>
        <v>0</v>
      </c>
      <c r="G4" s="155"/>
    </row>
    <row r="5" spans="1:22" ht="14.1" customHeight="1">
      <c r="A5" s="7" t="str">
        <f>'CF Year 1'!A11</f>
        <v xml:space="preserve"> Other Revenue</v>
      </c>
      <c r="B5" s="78"/>
      <c r="C5" s="8">
        <f>SUM('CF Year 1'!N11)</f>
        <v>0</v>
      </c>
      <c r="D5" s="8">
        <f>SUM(C5-B5)</f>
        <v>0</v>
      </c>
      <c r="E5" s="10">
        <f>SUM('Month 10'!E5)+B5</f>
        <v>0</v>
      </c>
      <c r="F5" s="8">
        <f>SUM('Month 10'!F5)+C5</f>
        <v>0</v>
      </c>
      <c r="G5" s="155"/>
    </row>
    <row r="6" spans="1:22" ht="14.1" customHeight="1" thickBot="1">
      <c r="A6" s="273"/>
      <c r="B6" s="88"/>
      <c r="C6" s="8">
        <f>SUM('CF Year 1'!N12)</f>
        <v>0</v>
      </c>
      <c r="D6" s="8">
        <f>SUM(C6-B6)</f>
        <v>0</v>
      </c>
      <c r="E6" s="10">
        <f>SUM('Month 10'!E6)+B6</f>
        <v>0</v>
      </c>
      <c r="F6" s="8">
        <f>SUM('Month 10'!F6)+C6</f>
        <v>0</v>
      </c>
      <c r="G6" s="156"/>
    </row>
    <row r="7" spans="1:22" s="5" customFormat="1" ht="14.1" customHeight="1">
      <c r="A7" s="224" t="str">
        <f>'CF Year 1'!A13</f>
        <v xml:space="preserve">Total Revenue </v>
      </c>
      <c r="B7" s="95">
        <f>SUM(B3:B6)</f>
        <v>0</v>
      </c>
      <c r="C7" s="13">
        <f t="shared" ref="C7:F7" si="0">SUM(C3:C6)</f>
        <v>0</v>
      </c>
      <c r="D7" s="13">
        <f t="shared" si="0"/>
        <v>0</v>
      </c>
      <c r="E7" s="14">
        <f t="shared" si="0"/>
        <v>0</v>
      </c>
      <c r="F7" s="13">
        <f t="shared" si="0"/>
        <v>0</v>
      </c>
      <c r="G7" s="156"/>
    </row>
    <row r="8" spans="1:22" ht="14.1" customHeight="1">
      <c r="A8" s="7" t="str">
        <f>'CF Year 1'!A14</f>
        <v xml:space="preserve">Product Cost (Inventory, Materials) </v>
      </c>
      <c r="B8" s="78"/>
      <c r="C8" s="8">
        <f>SUM('CF Year 1'!N14)</f>
        <v>0</v>
      </c>
      <c r="D8" s="8">
        <f>SUM(C8-B8)</f>
        <v>0</v>
      </c>
      <c r="E8" s="10">
        <f>SUM('Month 10'!E8)+B8</f>
        <v>0</v>
      </c>
      <c r="F8" s="8">
        <f>SUM('Month 10'!F8)+C8</f>
        <v>0</v>
      </c>
      <c r="G8" s="157"/>
      <c r="H8" s="2"/>
      <c r="I8" s="2"/>
      <c r="J8" s="2"/>
      <c r="K8" s="2"/>
      <c r="L8" s="2"/>
      <c r="M8" s="2"/>
      <c r="N8" s="2"/>
      <c r="O8" s="2"/>
      <c r="P8" s="2"/>
      <c r="Q8" s="2"/>
      <c r="R8" s="2"/>
      <c r="S8" s="2"/>
      <c r="T8" s="2"/>
      <c r="U8" s="2"/>
      <c r="V8" s="2"/>
    </row>
    <row r="9" spans="1:22" ht="14.1" customHeight="1">
      <c r="A9" s="7" t="str">
        <f>'CF Year 1'!A15</f>
        <v>Direct Labour Costs-(formula %)</v>
      </c>
      <c r="B9" s="47"/>
      <c r="C9" s="8">
        <f>SUM('CF Year 1'!N15)</f>
        <v>0</v>
      </c>
      <c r="D9" s="8">
        <f t="shared" ref="D9:D11" si="1">SUM(C9-B9)</f>
        <v>0</v>
      </c>
      <c r="E9" s="10">
        <f>SUM('Month 10'!E9)+B9</f>
        <v>0</v>
      </c>
      <c r="F9" s="8">
        <f>SUM('Month 10'!F9)+C9</f>
        <v>0</v>
      </c>
      <c r="G9" s="157"/>
      <c r="H9" s="2"/>
      <c r="I9" s="2"/>
      <c r="J9" s="2"/>
      <c r="K9" s="2"/>
      <c r="L9" s="2"/>
      <c r="M9" s="2"/>
      <c r="N9" s="2"/>
      <c r="O9" s="2"/>
      <c r="P9" s="2"/>
      <c r="Q9" s="2"/>
      <c r="R9" s="2"/>
      <c r="S9" s="2"/>
      <c r="T9" s="2"/>
      <c r="U9" s="2"/>
      <c r="V9" s="2"/>
    </row>
    <row r="10" spans="1:22" ht="14.1" customHeight="1">
      <c r="A10" s="7" t="str">
        <f>'CF Year 1'!A16</f>
        <v>Direct Labour Costs -(no formula)</v>
      </c>
      <c r="B10" s="48"/>
      <c r="C10" s="8">
        <f>SUM('CF Year 1'!N16)</f>
        <v>0</v>
      </c>
      <c r="D10" s="8">
        <f t="shared" si="1"/>
        <v>0</v>
      </c>
      <c r="E10" s="10">
        <f>SUM('Month 10'!E10)+B10</f>
        <v>0</v>
      </c>
      <c r="F10" s="8">
        <f>SUM('Month 10'!F10)+C10</f>
        <v>0</v>
      </c>
      <c r="G10" s="157"/>
      <c r="H10" s="2"/>
      <c r="I10" s="2"/>
      <c r="J10" s="2"/>
      <c r="K10" s="2"/>
      <c r="L10" s="2"/>
      <c r="M10" s="2"/>
      <c r="N10" s="2"/>
      <c r="O10" s="2"/>
      <c r="P10" s="2"/>
      <c r="Q10" s="2"/>
      <c r="R10" s="2"/>
      <c r="S10" s="2"/>
      <c r="T10" s="2"/>
      <c r="U10" s="2"/>
      <c r="V10" s="2"/>
    </row>
    <row r="11" spans="1:22" ht="14.1" customHeight="1" thickBot="1">
      <c r="A11" s="7" t="str">
        <f>'CF Year 1'!A17</f>
        <v>Other Direct costs</v>
      </c>
      <c r="B11" s="180"/>
      <c r="C11" s="8">
        <f>SUM('CF Year 1'!N17)</f>
        <v>0</v>
      </c>
      <c r="D11" s="8">
        <f t="shared" si="1"/>
        <v>0</v>
      </c>
      <c r="E11" s="10">
        <f>SUM('Month 10'!E11)+B11</f>
        <v>0</v>
      </c>
      <c r="F11" s="8">
        <f>SUM('Month 10'!F11)+C11</f>
        <v>0</v>
      </c>
      <c r="G11" s="157"/>
      <c r="H11" s="2"/>
      <c r="I11" s="2"/>
      <c r="J11" s="2"/>
      <c r="K11" s="2"/>
      <c r="L11" s="2"/>
      <c r="M11" s="2"/>
      <c r="N11" s="2"/>
      <c r="O11" s="2"/>
      <c r="P11" s="2"/>
      <c r="Q11" s="2"/>
      <c r="R11" s="2"/>
      <c r="S11" s="2"/>
      <c r="T11" s="2"/>
      <c r="U11" s="2"/>
      <c r="V11" s="2"/>
    </row>
    <row r="12" spans="1:22" s="5" customFormat="1" ht="14.1" customHeight="1">
      <c r="A12" s="224" t="str">
        <f>'CF Year 1'!A18</f>
        <v>Cost of Sales</v>
      </c>
      <c r="B12" s="222">
        <f>SUM(B8:B11)</f>
        <v>0</v>
      </c>
      <c r="C12" s="239">
        <f t="shared" ref="C12:F12" si="2">SUM(C8:C11)</f>
        <v>0</v>
      </c>
      <c r="D12" s="239">
        <f t="shared" si="2"/>
        <v>0</v>
      </c>
      <c r="E12" s="240">
        <f t="shared" si="2"/>
        <v>0</v>
      </c>
      <c r="F12" s="239">
        <f t="shared" si="2"/>
        <v>0</v>
      </c>
      <c r="G12" s="157"/>
      <c r="H12" s="6"/>
      <c r="I12" s="6"/>
      <c r="J12" s="6"/>
      <c r="K12" s="6"/>
      <c r="L12" s="6"/>
      <c r="M12" s="6"/>
      <c r="N12" s="6"/>
      <c r="O12" s="6"/>
      <c r="P12" s="6"/>
      <c r="Q12" s="6"/>
      <c r="R12" s="6"/>
      <c r="S12" s="6"/>
      <c r="T12" s="6"/>
      <c r="U12" s="6"/>
      <c r="V12" s="6"/>
    </row>
    <row r="13" spans="1:22" s="5" customFormat="1" ht="14.1" customHeight="1">
      <c r="A13" s="224" t="str">
        <f>'CF Year 1'!A19</f>
        <v>Gross Margin</v>
      </c>
      <c r="B13" s="223">
        <f>B7-B12</f>
        <v>0</v>
      </c>
      <c r="C13" s="243">
        <f t="shared" ref="C13:F13" si="3">C7-C12</f>
        <v>0</v>
      </c>
      <c r="D13" s="243">
        <f t="shared" si="3"/>
        <v>0</v>
      </c>
      <c r="E13" s="244">
        <f t="shared" si="3"/>
        <v>0</v>
      </c>
      <c r="F13" s="243">
        <f t="shared" si="3"/>
        <v>0</v>
      </c>
      <c r="G13" s="225"/>
      <c r="H13" s="6"/>
      <c r="I13" s="6"/>
      <c r="J13" s="6"/>
      <c r="K13" s="6"/>
      <c r="L13" s="6"/>
      <c r="M13" s="6"/>
      <c r="N13" s="6"/>
      <c r="O13" s="6"/>
      <c r="P13" s="6"/>
      <c r="Q13" s="6"/>
      <c r="R13" s="6"/>
      <c r="S13" s="6"/>
      <c r="T13" s="6"/>
      <c r="U13" s="6"/>
      <c r="V13" s="6"/>
    </row>
    <row r="14" spans="1:22" ht="14.1" customHeight="1">
      <c r="A14" s="69" t="str">
        <f>'CF Year 1'!A20</f>
        <v>Admin/Operational Expenses</v>
      </c>
      <c r="B14" s="209"/>
      <c r="C14" s="20"/>
      <c r="D14" s="20"/>
      <c r="E14" s="19"/>
      <c r="F14" s="32"/>
      <c r="G14" s="157"/>
      <c r="H14" s="2"/>
      <c r="I14" s="2"/>
      <c r="J14" s="2"/>
      <c r="K14" s="2"/>
      <c r="L14" s="2"/>
      <c r="M14" s="2"/>
      <c r="N14" s="2"/>
      <c r="O14" s="2"/>
      <c r="P14" s="2"/>
      <c r="Q14" s="2"/>
      <c r="R14" s="2"/>
      <c r="S14" s="2"/>
      <c r="T14" s="2"/>
      <c r="U14" s="2"/>
      <c r="V14" s="2"/>
    </row>
    <row r="15" spans="1:22" ht="14.1" customHeight="1">
      <c r="A15" s="7" t="str">
        <f>'CF Year 1'!A21</f>
        <v xml:space="preserve"> Advertising </v>
      </c>
      <c r="B15" s="48"/>
      <c r="C15" s="8">
        <f>SUM('CF Year 1'!N21)</f>
        <v>0</v>
      </c>
      <c r="D15" s="8">
        <f>SUM(C15-B15)</f>
        <v>0</v>
      </c>
      <c r="E15" s="10">
        <f>SUM('Month 10'!E15)+B15</f>
        <v>0</v>
      </c>
      <c r="F15" s="8">
        <f>SUM('Month 10'!F15)+C15</f>
        <v>0</v>
      </c>
      <c r="G15" s="157"/>
      <c r="H15" s="2"/>
      <c r="I15" s="2"/>
      <c r="J15" s="2"/>
      <c r="K15" s="2"/>
      <c r="L15" s="2"/>
      <c r="M15" s="2"/>
      <c r="N15" s="2"/>
      <c r="O15" s="2"/>
      <c r="P15" s="2"/>
      <c r="Q15" s="2"/>
      <c r="R15" s="2"/>
      <c r="S15" s="2"/>
      <c r="T15" s="2"/>
      <c r="U15" s="2"/>
      <c r="V15" s="2"/>
    </row>
    <row r="16" spans="1:22" ht="14.1" customHeight="1">
      <c r="A16" s="7" t="str">
        <f>'CF Year 1'!A22</f>
        <v xml:space="preserve"> Accounting, Legal &amp; other professional fees</v>
      </c>
      <c r="B16" s="47"/>
      <c r="C16" s="8">
        <f>SUM('CF Year 1'!N22)</f>
        <v>0</v>
      </c>
      <c r="D16" s="8">
        <f t="shared" ref="D16:D30" si="4">SUM(C16-B16)</f>
        <v>0</v>
      </c>
      <c r="E16" s="10">
        <f>SUM('Month 10'!E16)+B16</f>
        <v>0</v>
      </c>
      <c r="F16" s="8">
        <f>SUM('Month 10'!F16)+C16</f>
        <v>0</v>
      </c>
      <c r="G16" s="158"/>
    </row>
    <row r="17" spans="1:7" ht="14.1" customHeight="1">
      <c r="A17" s="7" t="str">
        <f>'CF Year 1'!A23</f>
        <v xml:space="preserve"> Bank charges &amp; interest</v>
      </c>
      <c r="B17" s="47"/>
      <c r="C17" s="8">
        <f>SUM('CF Year 1'!N23)</f>
        <v>0</v>
      </c>
      <c r="D17" s="8">
        <f t="shared" si="4"/>
        <v>0</v>
      </c>
      <c r="E17" s="10">
        <f>SUM('Month 10'!E17)+B17</f>
        <v>0</v>
      </c>
      <c r="F17" s="8">
        <f>SUM('Month 10'!F17)+C17</f>
        <v>0</v>
      </c>
      <c r="G17" s="158"/>
    </row>
    <row r="18" spans="1:7" ht="14.1" customHeight="1">
      <c r="A18" s="7" t="str">
        <f>'CF Year 1'!A24</f>
        <v xml:space="preserve"> Dues,  fees, licences, memberships </v>
      </c>
      <c r="B18" s="47"/>
      <c r="C18" s="8">
        <f>SUM('CF Year 1'!N24)</f>
        <v>0</v>
      </c>
      <c r="D18" s="8">
        <f t="shared" si="4"/>
        <v>0</v>
      </c>
      <c r="E18" s="10">
        <f>SUM('Month 10'!E18)+B18</f>
        <v>0</v>
      </c>
      <c r="F18" s="8">
        <f>SUM('Month 10'!F18)+C18</f>
        <v>0</v>
      </c>
      <c r="G18" s="158"/>
    </row>
    <row r="19" spans="1:7" ht="14.1" customHeight="1">
      <c r="A19" s="7" t="str">
        <f>'CF Year 1'!A25</f>
        <v xml:space="preserve"> Delivery (freight, express, postage)</v>
      </c>
      <c r="B19" s="47"/>
      <c r="C19" s="8">
        <f>SUM('CF Year 1'!N25)</f>
        <v>0</v>
      </c>
      <c r="D19" s="8">
        <f t="shared" si="4"/>
        <v>0</v>
      </c>
      <c r="E19" s="10">
        <f>SUM('Month 10'!E19)+B19</f>
        <v>0</v>
      </c>
      <c r="F19" s="8">
        <f>SUM('Month 10'!F19)+C19</f>
        <v>0</v>
      </c>
      <c r="G19" s="158"/>
    </row>
    <row r="20" spans="1:7" ht="14.1" customHeight="1">
      <c r="A20" s="7" t="str">
        <f>'CF Year 1'!A26</f>
        <v xml:space="preserve"> Insurance (liability, business, product)</v>
      </c>
      <c r="B20" s="47"/>
      <c r="C20" s="8">
        <f>SUM('CF Year 1'!N26)</f>
        <v>0</v>
      </c>
      <c r="D20" s="8">
        <f t="shared" si="4"/>
        <v>0</v>
      </c>
      <c r="E20" s="10">
        <f>SUM('Month 10'!E20)+B20</f>
        <v>0</v>
      </c>
      <c r="F20" s="8">
        <f>SUM('Month 10'!F20)+C20</f>
        <v>0</v>
      </c>
      <c r="G20" s="158"/>
    </row>
    <row r="21" spans="1:7" ht="14.1" customHeight="1">
      <c r="A21" s="7" t="str">
        <f>'CF Year 1'!A27</f>
        <v xml:space="preserve"> Interest on long term debt </v>
      </c>
      <c r="B21" s="47"/>
      <c r="C21" s="8">
        <f>SUM('CF Year 1'!N27)</f>
        <v>0</v>
      </c>
      <c r="D21" s="8">
        <f t="shared" si="4"/>
        <v>0</v>
      </c>
      <c r="E21" s="10">
        <f>SUM('Month 10'!E21)+B21</f>
        <v>0</v>
      </c>
      <c r="F21" s="8">
        <f>SUM('Month 10'!F21)+C21</f>
        <v>0</v>
      </c>
      <c r="G21" s="158"/>
    </row>
    <row r="22" spans="1:7" ht="14.1" customHeight="1">
      <c r="A22" s="7" t="str">
        <f>'CF Year 1'!A28</f>
        <v xml:space="preserve"> Maintenance and repairs</v>
      </c>
      <c r="B22" s="47"/>
      <c r="C22" s="8">
        <f>SUM('CF Year 1'!N28)</f>
        <v>0</v>
      </c>
      <c r="D22" s="8">
        <f t="shared" si="4"/>
        <v>0</v>
      </c>
      <c r="E22" s="10">
        <f>SUM('Month 10'!E22)+B22</f>
        <v>0</v>
      </c>
      <c r="F22" s="8">
        <f>SUM('Month 10'!F22)+C22</f>
        <v>0</v>
      </c>
      <c r="G22" s="158"/>
    </row>
    <row r="23" spans="1:7" ht="14.1" customHeight="1">
      <c r="A23" s="7" t="str">
        <f>'CF Year 1'!A29</f>
        <v xml:space="preserve"> Motor vehicle (gas, repairs/maint, insurance)</v>
      </c>
      <c r="B23" s="47"/>
      <c r="C23" s="8">
        <f>SUM('CF Year 1'!N29)</f>
        <v>0</v>
      </c>
      <c r="D23" s="8">
        <f t="shared" si="4"/>
        <v>0</v>
      </c>
      <c r="E23" s="10">
        <f>SUM('Month 10'!E23)+B23</f>
        <v>0</v>
      </c>
      <c r="F23" s="8">
        <f>SUM('Month 10'!F23)+C23</f>
        <v>0</v>
      </c>
      <c r="G23" s="158"/>
    </row>
    <row r="24" spans="1:7" ht="14.1" customHeight="1">
      <c r="A24" s="7" t="str">
        <f>'CF Year 1'!A30</f>
        <v xml:space="preserve"> Office expenses</v>
      </c>
      <c r="B24" s="47"/>
      <c r="C24" s="8">
        <f>SUM('CF Year 1'!N30)</f>
        <v>0</v>
      </c>
      <c r="D24" s="8">
        <f t="shared" si="4"/>
        <v>0</v>
      </c>
      <c r="E24" s="10">
        <f>SUM('Month 10'!E24)+B24</f>
        <v>0</v>
      </c>
      <c r="F24" s="8">
        <f>SUM('Month 10'!F24)+C24</f>
        <v>0</v>
      </c>
      <c r="G24" s="158"/>
    </row>
    <row r="25" spans="1:7" ht="14.1" customHeight="1">
      <c r="A25" s="7" t="str">
        <f>'CF Year 1'!A31</f>
        <v xml:space="preserve"> Rent</v>
      </c>
      <c r="B25" s="47"/>
      <c r="C25" s="8">
        <f>SUM('CF Year 1'!N31)</f>
        <v>0</v>
      </c>
      <c r="D25" s="8">
        <f t="shared" si="4"/>
        <v>0</v>
      </c>
      <c r="E25" s="10">
        <f>SUM('Month 10'!E25)+B25</f>
        <v>0</v>
      </c>
      <c r="F25" s="8">
        <f>SUM('Month 10'!F25)+C25</f>
        <v>0</v>
      </c>
      <c r="G25" s="158"/>
    </row>
    <row r="26" spans="1:7" ht="14.1" customHeight="1">
      <c r="A26" s="7" t="str">
        <f>'CF Year 1'!A32</f>
        <v xml:space="preserve"> Supplies</v>
      </c>
      <c r="B26" s="47"/>
      <c r="C26" s="8">
        <f>SUM('CF Year 1'!N32)</f>
        <v>0</v>
      </c>
      <c r="D26" s="8">
        <f t="shared" si="4"/>
        <v>0</v>
      </c>
      <c r="E26" s="10">
        <f>SUM('Month 10'!E26)+B26</f>
        <v>0</v>
      </c>
      <c r="F26" s="8">
        <f>SUM('Month 10'!F26)+C26</f>
        <v>0</v>
      </c>
      <c r="G26" s="158"/>
    </row>
    <row r="27" spans="1:7" ht="14.1" customHeight="1">
      <c r="A27" s="7" t="str">
        <f>'CF Year 1'!A33</f>
        <v xml:space="preserve"> Telephone</v>
      </c>
      <c r="B27" s="48"/>
      <c r="C27" s="8">
        <f>SUM('CF Year 1'!N33)</f>
        <v>0</v>
      </c>
      <c r="D27" s="8">
        <f t="shared" si="4"/>
        <v>0</v>
      </c>
      <c r="E27" s="10">
        <f>SUM('Month 10'!E27)+B27</f>
        <v>0</v>
      </c>
      <c r="F27" s="8">
        <f>SUM('Month 10'!F27)+C27</f>
        <v>0</v>
      </c>
      <c r="G27" s="158"/>
    </row>
    <row r="28" spans="1:7" ht="14.1" customHeight="1">
      <c r="A28" s="7" t="str">
        <f>'CF Year 1'!A34</f>
        <v xml:space="preserve"> Utilities</v>
      </c>
      <c r="B28" s="48"/>
      <c r="C28" s="8">
        <f>SUM('CF Year 1'!N34)</f>
        <v>0</v>
      </c>
      <c r="D28" s="8">
        <f t="shared" si="4"/>
        <v>0</v>
      </c>
      <c r="E28" s="10">
        <f>SUM('Month 10'!E28)+B28</f>
        <v>0</v>
      </c>
      <c r="F28" s="8">
        <f>SUM('Month 10'!F28)+C28</f>
        <v>0</v>
      </c>
      <c r="G28" s="158"/>
    </row>
    <row r="29" spans="1:7" ht="14.1" customHeight="1">
      <c r="A29" s="7" t="str">
        <f>'CF Year 1'!A35</f>
        <v xml:space="preserve"> Wages</v>
      </c>
      <c r="B29" s="48"/>
      <c r="C29" s="8">
        <f>SUM('CF Year 1'!N35)</f>
        <v>0</v>
      </c>
      <c r="D29" s="8">
        <f t="shared" si="4"/>
        <v>0</v>
      </c>
      <c r="E29" s="10">
        <f>SUM('Month 10'!E29)+B29</f>
        <v>0</v>
      </c>
      <c r="F29" s="8">
        <f>SUM('Month 10'!F29)+C29</f>
        <v>0</v>
      </c>
      <c r="G29" s="158"/>
    </row>
    <row r="30" spans="1:7" ht="14.1" customHeight="1" thickBot="1">
      <c r="A30" s="7" t="str">
        <f>'CF Year 1'!A36</f>
        <v>MERCS (employment related costs)</v>
      </c>
      <c r="B30" s="47"/>
      <c r="C30" s="8">
        <f>SUM('CF Year 1'!N36)</f>
        <v>0</v>
      </c>
      <c r="D30" s="8">
        <f t="shared" si="4"/>
        <v>0</v>
      </c>
      <c r="E30" s="10">
        <f>SUM('Month 10'!E30)+B30</f>
        <v>0</v>
      </c>
      <c r="F30" s="8">
        <f>SUM('Month 10'!F30)+C30</f>
        <v>0</v>
      </c>
      <c r="G30" s="158"/>
    </row>
    <row r="31" spans="1:7" s="5" customFormat="1" ht="14.1" customHeight="1" thickBot="1">
      <c r="A31" s="84" t="s">
        <v>24</v>
      </c>
      <c r="B31" s="95">
        <f>SUM(B15:B30)</f>
        <v>0</v>
      </c>
      <c r="C31" s="13">
        <f t="shared" ref="C31:F31" si="5">SUM(C15:C30)</f>
        <v>0</v>
      </c>
      <c r="D31" s="13">
        <f t="shared" si="5"/>
        <v>0</v>
      </c>
      <c r="E31" s="14">
        <f t="shared" si="5"/>
        <v>0</v>
      </c>
      <c r="F31" s="13">
        <f t="shared" si="5"/>
        <v>0</v>
      </c>
      <c r="G31" s="159"/>
    </row>
    <row r="32" spans="1:7" s="5" customFormat="1" ht="14.1" customHeight="1">
      <c r="A32" s="73" t="str">
        <f>'CF Year 1'!A38</f>
        <v xml:space="preserve">Net Income (or Loss) </v>
      </c>
      <c r="B32" s="97">
        <f>SUM(B13-B31)</f>
        <v>0</v>
      </c>
      <c r="C32" s="16">
        <f t="shared" ref="C32:F32" si="6">SUM(C13-C31)</f>
        <v>0</v>
      </c>
      <c r="D32" s="16">
        <f t="shared" si="6"/>
        <v>0</v>
      </c>
      <c r="E32" s="17">
        <f t="shared" si="6"/>
        <v>0</v>
      </c>
      <c r="F32" s="16">
        <f t="shared" si="6"/>
        <v>0</v>
      </c>
      <c r="G32" s="160"/>
    </row>
    <row r="33" spans="1:7" ht="14.1" customHeight="1">
      <c r="A33" s="73" t="str">
        <f>'CF Year 1'!A39</f>
        <v>Add: Other cash in</v>
      </c>
      <c r="B33" s="216"/>
      <c r="C33" s="192"/>
      <c r="D33" s="192"/>
      <c r="E33" s="19"/>
      <c r="F33" s="193"/>
      <c r="G33" s="160"/>
    </row>
    <row r="34" spans="1:7" ht="14.1" customHeight="1">
      <c r="A34" s="7" t="str">
        <f>'CF Year 1'!A40</f>
        <v>Cash Investments- Owner or Shareholder</v>
      </c>
      <c r="B34" s="78"/>
      <c r="C34" s="8">
        <f>SUM('CF Year 1'!N40)</f>
        <v>0</v>
      </c>
      <c r="D34" s="8">
        <f>SUM(C34-B34)</f>
        <v>0</v>
      </c>
      <c r="E34" s="10">
        <f>SUM('Month 10'!E34)+B34</f>
        <v>0</v>
      </c>
      <c r="F34" s="8">
        <f>SUM('Month 10'!F34)+C34</f>
        <v>0</v>
      </c>
      <c r="G34" s="158" t="s">
        <v>1</v>
      </c>
    </row>
    <row r="35" spans="1:7" ht="14.1" customHeight="1">
      <c r="A35" s="7" t="str">
        <f>'CF Year 1'!A41</f>
        <v>Bank loan advance</v>
      </c>
      <c r="B35" s="78"/>
      <c r="C35" s="8">
        <f>SUM('CF Year 1'!N41)</f>
        <v>0</v>
      </c>
      <c r="D35" s="8">
        <f t="shared" ref="D35:D37" si="7">SUM(C35-B35)</f>
        <v>0</v>
      </c>
      <c r="E35" s="10">
        <f>SUM('Month 10'!E35)+B35</f>
        <v>0</v>
      </c>
      <c r="F35" s="8">
        <f>SUM('Month 10'!F35)+C35</f>
        <v>0</v>
      </c>
      <c r="G35" s="158"/>
    </row>
    <row r="36" spans="1:7" ht="14.1" customHeight="1">
      <c r="A36" s="7" t="str">
        <f>'CF Year 1'!A42</f>
        <v>Capital asset sale proceeds</v>
      </c>
      <c r="B36" s="78"/>
      <c r="C36" s="8">
        <f>SUM('CF Year 1'!N42)</f>
        <v>0</v>
      </c>
      <c r="D36" s="8">
        <f t="shared" si="7"/>
        <v>0</v>
      </c>
      <c r="E36" s="10">
        <f>SUM('Month 10'!E36)+B36</f>
        <v>0</v>
      </c>
      <c r="F36" s="8">
        <f>SUM('Month 10'!F36)+C36</f>
        <v>0</v>
      </c>
      <c r="G36" s="158"/>
    </row>
    <row r="37" spans="1:7" ht="14.1" customHeight="1">
      <c r="A37" s="7">
        <f>'CF Year 1'!A43</f>
        <v>0</v>
      </c>
      <c r="B37" s="78"/>
      <c r="C37" s="8">
        <f>SUM('CF Year 1'!N43)</f>
        <v>0</v>
      </c>
      <c r="D37" s="8">
        <f t="shared" si="7"/>
        <v>0</v>
      </c>
      <c r="E37" s="10">
        <f>SUM('Month 10'!E37)+B37</f>
        <v>0</v>
      </c>
      <c r="F37" s="8">
        <f>SUM('Month 10'!F37)+C37</f>
        <v>0</v>
      </c>
      <c r="G37" s="158"/>
    </row>
    <row r="38" spans="1:7" ht="14.1" customHeight="1">
      <c r="A38" s="76" t="str">
        <f>'CF Year 1'!A44</f>
        <v>Deduct: Other cash out</v>
      </c>
      <c r="B38" s="80"/>
      <c r="C38" s="18"/>
      <c r="D38" s="18"/>
      <c r="E38" s="19"/>
      <c r="F38" s="32"/>
      <c r="G38" s="158"/>
    </row>
    <row r="39" spans="1:7" ht="14.1" customHeight="1">
      <c r="A39" s="129">
        <f>'CF Year 1'!A45</f>
        <v>0</v>
      </c>
      <c r="B39" s="49"/>
      <c r="C39" s="8">
        <f>SUM('CF Year 1'!N45)</f>
        <v>0</v>
      </c>
      <c r="D39" s="8">
        <f t="shared" ref="D39:D46" si="8">SUM(C39-B39)</f>
        <v>0</v>
      </c>
      <c r="E39" s="10">
        <f>SUM('Month 10'!E39)+B39</f>
        <v>0</v>
      </c>
      <c r="F39" s="8">
        <f>SUM('Month 10'!F39)+C39</f>
        <v>0</v>
      </c>
      <c r="G39" s="158"/>
    </row>
    <row r="40" spans="1:7" ht="14.1" customHeight="1">
      <c r="A40" s="129" t="str">
        <f>'CF Year 1'!A46</f>
        <v>Principal Loan Payments</v>
      </c>
      <c r="B40" s="49"/>
      <c r="C40" s="8">
        <f>SUM('CF Year 1'!N46)</f>
        <v>0</v>
      </c>
      <c r="D40" s="8">
        <f t="shared" si="8"/>
        <v>0</v>
      </c>
      <c r="E40" s="10">
        <f>SUM('Month 10'!E40)+B40</f>
        <v>0</v>
      </c>
      <c r="F40" s="8">
        <f>SUM('Month 10'!F40)+C40</f>
        <v>0</v>
      </c>
      <c r="G40" s="158"/>
    </row>
    <row r="41" spans="1:7" ht="14.1" customHeight="1">
      <c r="A41" s="129" t="str">
        <f>'CF Year 1'!A47</f>
        <v>Capital asset purchases</v>
      </c>
      <c r="B41" s="49"/>
      <c r="C41" s="8">
        <f>SUM('CF Year 1'!N47)</f>
        <v>0</v>
      </c>
      <c r="D41" s="8">
        <f t="shared" si="8"/>
        <v>0</v>
      </c>
      <c r="E41" s="10">
        <f>SUM('Month 10'!E41)+B41</f>
        <v>0</v>
      </c>
      <c r="F41" s="8">
        <f>SUM('Month 10'!F41)+C41</f>
        <v>0</v>
      </c>
      <c r="G41" s="158"/>
    </row>
    <row r="42" spans="1:7" s="28" customFormat="1" ht="14.1" customHeight="1">
      <c r="A42" s="129" t="str">
        <f>'CF Year 1'!A48</f>
        <v>Owner's or Shareholder draw</v>
      </c>
      <c r="B42" s="109"/>
      <c r="C42" s="8">
        <f>SUM('CF Year 1'!N48)</f>
        <v>0</v>
      </c>
      <c r="D42" s="8">
        <f t="shared" si="8"/>
        <v>0</v>
      </c>
      <c r="E42" s="10">
        <f t="shared" ref="E42" si="9">B42</f>
        <v>0</v>
      </c>
      <c r="F42" s="8">
        <f>SUM('Month 10'!F42)+C42</f>
        <v>0</v>
      </c>
      <c r="G42" s="158"/>
    </row>
    <row r="43" spans="1:7" ht="14.1" customHeight="1">
      <c r="A43" s="273"/>
      <c r="B43" s="49"/>
      <c r="C43" s="8">
        <f>SUM('CF Year 1'!N49)</f>
        <v>0</v>
      </c>
      <c r="D43" s="8">
        <f t="shared" si="8"/>
        <v>0</v>
      </c>
      <c r="E43" s="10">
        <f>SUM('Month 10'!E43)+B43</f>
        <v>0</v>
      </c>
      <c r="F43" s="8">
        <f>SUM('Month 10'!F43)+C43</f>
        <v>0</v>
      </c>
      <c r="G43" s="158"/>
    </row>
    <row r="44" spans="1:7" ht="14.1" customHeight="1" thickBot="1">
      <c r="A44" s="129" t="str">
        <f>'CF Year 1'!A50</f>
        <v>Provision for taxes - (net income %)</v>
      </c>
      <c r="B44" s="50"/>
      <c r="C44" s="8">
        <f>SUM('CF Year 1'!N50)</f>
        <v>0</v>
      </c>
      <c r="D44" s="8">
        <f t="shared" si="8"/>
        <v>0</v>
      </c>
      <c r="E44" s="10">
        <f>SUM('Month 10'!E44)+B44</f>
        <v>0</v>
      </c>
      <c r="F44" s="8">
        <f>SUM('Month 10'!F44)+C44</f>
        <v>0</v>
      </c>
      <c r="G44" s="158"/>
    </row>
    <row r="45" spans="1:7" s="5" customFormat="1" ht="15" customHeight="1">
      <c r="A45" s="24" t="str">
        <f>'CF Year 1'!A51</f>
        <v>Net Cash Flow (deficit)</v>
      </c>
      <c r="B45" s="99">
        <f>B32+B34+B35+B36+B37-B39-B40-B41-B42-B43-B44</f>
        <v>0</v>
      </c>
      <c r="C45" s="31">
        <f t="shared" ref="C45:F45" si="10">C32+C34+C35+C36+C37-C39-C40-C41-C42-C43-C44</f>
        <v>0</v>
      </c>
      <c r="D45" s="31">
        <f t="shared" si="10"/>
        <v>0</v>
      </c>
      <c r="E45" s="34">
        <f t="shared" si="10"/>
        <v>0</v>
      </c>
      <c r="F45" s="31">
        <f t="shared" si="10"/>
        <v>0</v>
      </c>
      <c r="G45" s="290"/>
    </row>
    <row r="46" spans="1:7" s="5" customFormat="1" ht="15" customHeight="1">
      <c r="A46" s="24" t="str">
        <f>'CF Year 1'!A52</f>
        <v>Cash (or Deficit), Start of Month</v>
      </c>
      <c r="B46" s="100">
        <f>'Month 10'!B47</f>
        <v>0</v>
      </c>
      <c r="C46" s="8">
        <f>SUM('Month 10'!C47)</f>
        <v>0</v>
      </c>
      <c r="D46" s="23">
        <f t="shared" si="8"/>
        <v>0</v>
      </c>
      <c r="E46" s="12"/>
      <c r="F46" s="8">
        <f>SUM('Start up'!C46)</f>
        <v>0</v>
      </c>
      <c r="G46" s="293"/>
    </row>
    <row r="47" spans="1:7" s="5" customFormat="1" ht="15" customHeight="1" thickBot="1">
      <c r="A47" s="24" t="str">
        <f>'CF Year 1'!A53</f>
        <v>Cash (or Deficit), End of Month</v>
      </c>
      <c r="B47" s="101">
        <f>SUM(B45:B46)</f>
        <v>0</v>
      </c>
      <c r="C47" s="26">
        <f>SUM(C45:C46)</f>
        <v>0</v>
      </c>
      <c r="D47" s="26">
        <f>SUM(D45:D46)</f>
        <v>0</v>
      </c>
      <c r="E47" s="27">
        <f>SUM(E45:E46)</f>
        <v>0</v>
      </c>
      <c r="F47" s="26">
        <f>SUM(F45:F46)</f>
        <v>0</v>
      </c>
      <c r="G47" s="294"/>
    </row>
    <row r="48" spans="1:7" ht="13.5" thickTop="1">
      <c r="A48" s="35"/>
      <c r="B48" s="81"/>
      <c r="C48" s="112"/>
      <c r="D48" s="112"/>
      <c r="E48" s="113"/>
      <c r="F48" s="112"/>
    </row>
  </sheetData>
  <sheetProtection password="CA01" sheet="1" objects="1" scenarios="1"/>
  <mergeCells count="1">
    <mergeCell ref="G45:G47"/>
  </mergeCells>
  <pageMargins left="0.31" right="0.26" top="0.32" bottom="0.21" header="0.15748031496062992" footer="0.17"/>
  <pageSetup scale="85" orientation="landscape" r:id="rId1"/>
  <headerFooter>
    <oddHeader>&amp;C&amp;"Arial,Bold"&amp;9&amp;A&amp;R&amp;"Arial,Bold"&amp;9Financial Report</oddHeader>
  </headerFooter>
</worksheet>
</file>

<file path=xl/worksheets/sheet15.xml><?xml version="1.0" encoding="utf-8"?>
<worksheet xmlns="http://schemas.openxmlformats.org/spreadsheetml/2006/main" xmlns:r="http://schemas.openxmlformats.org/officeDocument/2006/relationships">
  <dimension ref="A1:V48"/>
  <sheetViews>
    <sheetView topLeftCell="A7" workbookViewId="0">
      <selection activeCell="A42" sqref="A42"/>
    </sheetView>
  </sheetViews>
  <sheetFormatPr defaultRowHeight="12.75"/>
  <cols>
    <col min="1" max="1" width="35.7109375" customWidth="1"/>
    <col min="2" max="2" width="11.28515625" style="83" customWidth="1"/>
    <col min="3" max="4" width="11.28515625" style="114" customWidth="1"/>
    <col min="5" max="5" width="12.7109375" style="115" customWidth="1"/>
    <col min="6" max="6" width="12.7109375" style="114" customWidth="1"/>
    <col min="7" max="7" width="65.5703125" style="35" customWidth="1"/>
  </cols>
  <sheetData>
    <row r="1" spans="1:22" s="3" customFormat="1" ht="33.75" customHeight="1">
      <c r="A1" s="89" t="str">
        <f>'CF Year 1'!A4</f>
        <v xml:space="preserve"> </v>
      </c>
      <c r="B1" s="251" t="s">
        <v>29</v>
      </c>
      <c r="C1" s="110" t="s">
        <v>30</v>
      </c>
      <c r="D1" s="187" t="s">
        <v>33</v>
      </c>
      <c r="E1" s="111" t="s">
        <v>31</v>
      </c>
      <c r="F1" s="110" t="s">
        <v>32</v>
      </c>
      <c r="G1" s="153" t="s">
        <v>34</v>
      </c>
    </row>
    <row r="2" spans="1:22" ht="14.1" customHeight="1">
      <c r="A2" s="195" t="str">
        <f>'CF Year 1'!A8</f>
        <v>Revenue</v>
      </c>
      <c r="B2" s="252"/>
      <c r="C2" s="249"/>
      <c r="D2" s="249"/>
      <c r="E2" s="249"/>
      <c r="F2" s="250"/>
      <c r="G2" s="154"/>
    </row>
    <row r="3" spans="1:22" ht="14.1" customHeight="1">
      <c r="A3" s="7" t="str">
        <f>'CF Year 1'!A9</f>
        <v>Cash Sales per unit #1 (formula)</v>
      </c>
      <c r="B3" s="78"/>
      <c r="C3" s="8">
        <f>SUM('CF Year 1'!O9)</f>
        <v>0</v>
      </c>
      <c r="D3" s="9">
        <f>SUM(C3-B3)</f>
        <v>0</v>
      </c>
      <c r="E3" s="10">
        <f>SUM('Month 11'!E3)+B3</f>
        <v>0</v>
      </c>
      <c r="F3" s="8">
        <f>SUM('Month 11'!F3)+C3</f>
        <v>0</v>
      </c>
      <c r="G3" s="155"/>
    </row>
    <row r="4" spans="1:22" ht="14.1" customHeight="1">
      <c r="A4" s="7" t="str">
        <f>'CF Year 1'!A10</f>
        <v>Cash Sales per unit #2 (formula)</v>
      </c>
      <c r="B4" s="78"/>
      <c r="C4" s="8">
        <f>SUM('CF Year 1'!O10)</f>
        <v>0</v>
      </c>
      <c r="D4" s="9">
        <f>SUM(C4-B4)</f>
        <v>0</v>
      </c>
      <c r="E4" s="10">
        <f>SUM('Month 11'!E4)+B4</f>
        <v>0</v>
      </c>
      <c r="F4" s="8">
        <f>SUM('Month 11'!F4)+C4</f>
        <v>0</v>
      </c>
      <c r="G4" s="155"/>
    </row>
    <row r="5" spans="1:22" ht="14.1" customHeight="1">
      <c r="A5" s="7" t="str">
        <f>'CF Year 1'!A11</f>
        <v xml:space="preserve"> Other Revenue</v>
      </c>
      <c r="B5" s="78"/>
      <c r="C5" s="8">
        <f>SUM('CF Year 1'!O11)</f>
        <v>0</v>
      </c>
      <c r="D5" s="8">
        <f>SUM(C5-B5)</f>
        <v>0</v>
      </c>
      <c r="E5" s="10">
        <f>SUM('Month 11'!E5)+B5</f>
        <v>0</v>
      </c>
      <c r="F5" s="8">
        <f>SUM('Month 11'!F5)+C5</f>
        <v>0</v>
      </c>
      <c r="G5" s="155"/>
    </row>
    <row r="6" spans="1:22" ht="14.1" customHeight="1" thickBot="1">
      <c r="A6" s="273"/>
      <c r="B6" s="88"/>
      <c r="C6" s="8">
        <f>SUM('CF Year 1'!O12)</f>
        <v>0</v>
      </c>
      <c r="D6" s="8">
        <f>SUM(C6-B6)</f>
        <v>0</v>
      </c>
      <c r="E6" s="10">
        <f>SUM('Month 11'!E6)+B6</f>
        <v>0</v>
      </c>
      <c r="F6" s="8">
        <f>SUM('Month 11'!F6)+C6</f>
        <v>0</v>
      </c>
      <c r="G6" s="156"/>
    </row>
    <row r="7" spans="1:22" s="5" customFormat="1" ht="14.1" customHeight="1">
      <c r="A7" s="224" t="str">
        <f>'CF Year 1'!A13</f>
        <v xml:space="preserve">Total Revenue </v>
      </c>
      <c r="B7" s="253">
        <f>SUM(B3:B6)</f>
        <v>0</v>
      </c>
      <c r="C7" s="171">
        <f t="shared" ref="C7:F7" si="0">SUM(C3:C6)</f>
        <v>0</v>
      </c>
      <c r="D7" s="171">
        <f t="shared" si="0"/>
        <v>0</v>
      </c>
      <c r="E7" s="14">
        <f t="shared" si="0"/>
        <v>0</v>
      </c>
      <c r="F7" s="14">
        <f t="shared" si="0"/>
        <v>0</v>
      </c>
      <c r="G7" s="156"/>
    </row>
    <row r="8" spans="1:22" ht="14.1" customHeight="1">
      <c r="A8" s="7" t="str">
        <f>'CF Year 1'!A14</f>
        <v xml:space="preserve">Product Cost (Inventory, Materials) </v>
      </c>
      <c r="B8" s="78"/>
      <c r="C8" s="8">
        <f>SUM('CF Year 1'!O14)</f>
        <v>0</v>
      </c>
      <c r="D8" s="8">
        <f>SUM(C8-B8)</f>
        <v>0</v>
      </c>
      <c r="E8" s="10">
        <f>SUM('Month 11'!E8)+B8</f>
        <v>0</v>
      </c>
      <c r="F8" s="8">
        <f>SUM('Month 11'!F8)+C8</f>
        <v>0</v>
      </c>
      <c r="G8" s="157"/>
      <c r="H8" s="2"/>
      <c r="I8" s="2"/>
      <c r="J8" s="2"/>
      <c r="K8" s="2"/>
      <c r="L8" s="2"/>
      <c r="M8" s="2"/>
      <c r="N8" s="2"/>
      <c r="O8" s="2"/>
      <c r="P8" s="2"/>
      <c r="Q8" s="2"/>
      <c r="R8" s="2"/>
      <c r="S8" s="2"/>
      <c r="T8" s="2"/>
      <c r="U8" s="2"/>
      <c r="V8" s="2"/>
    </row>
    <row r="9" spans="1:22" ht="14.1" customHeight="1">
      <c r="A9" s="7" t="str">
        <f>'CF Year 1'!A15</f>
        <v>Direct Labour Costs-(formula %)</v>
      </c>
      <c r="B9" s="47"/>
      <c r="C9" s="8">
        <f>SUM('CF Year 1'!O15)</f>
        <v>0</v>
      </c>
      <c r="D9" s="8">
        <f>SUM(C9-B9)</f>
        <v>0</v>
      </c>
      <c r="E9" s="10">
        <f>SUM('Month 11'!E9)+B9</f>
        <v>0</v>
      </c>
      <c r="F9" s="8">
        <f>SUM('Month 11'!F9)+C9</f>
        <v>0</v>
      </c>
      <c r="G9" s="157"/>
      <c r="H9" s="2"/>
      <c r="I9" s="2"/>
      <c r="J9" s="2"/>
      <c r="K9" s="2"/>
      <c r="L9" s="2"/>
      <c r="M9" s="2"/>
      <c r="N9" s="2"/>
      <c r="O9" s="2"/>
      <c r="P9" s="2"/>
      <c r="Q9" s="2"/>
      <c r="R9" s="2"/>
      <c r="S9" s="2"/>
      <c r="T9" s="2"/>
      <c r="U9" s="2"/>
      <c r="V9" s="2"/>
    </row>
    <row r="10" spans="1:22" ht="14.1" customHeight="1">
      <c r="A10" s="7" t="str">
        <f>'CF Year 1'!A16</f>
        <v>Direct Labour Costs -(no formula)</v>
      </c>
      <c r="B10" s="48"/>
      <c r="C10" s="8"/>
      <c r="D10" s="8"/>
      <c r="E10" s="10"/>
      <c r="F10" s="8"/>
      <c r="G10" s="157"/>
      <c r="H10" s="2"/>
      <c r="I10" s="2"/>
      <c r="J10" s="2"/>
      <c r="K10" s="2"/>
      <c r="L10" s="2"/>
      <c r="M10" s="2"/>
      <c r="N10" s="2"/>
      <c r="O10" s="2"/>
      <c r="P10" s="2"/>
      <c r="Q10" s="2"/>
      <c r="R10" s="2"/>
      <c r="S10" s="2"/>
      <c r="T10" s="2"/>
      <c r="U10" s="2"/>
      <c r="V10" s="2"/>
    </row>
    <row r="11" spans="1:22" ht="14.1" customHeight="1" thickBot="1">
      <c r="A11" s="7" t="str">
        <f>'CF Year 1'!A17</f>
        <v>Other Direct costs</v>
      </c>
      <c r="B11" s="180"/>
      <c r="C11" s="23">
        <f>SUM('CF Year 1'!O17)</f>
        <v>0</v>
      </c>
      <c r="D11" s="23">
        <f>SUM(C11-B11)</f>
        <v>0</v>
      </c>
      <c r="E11" s="177">
        <f>SUM('Month 11'!E11)+B11</f>
        <v>0</v>
      </c>
      <c r="F11" s="23">
        <f>SUM('Month 11'!F11)+C11</f>
        <v>0</v>
      </c>
      <c r="G11" s="157"/>
      <c r="H11" s="2"/>
      <c r="I11" s="2"/>
      <c r="J11" s="2"/>
      <c r="K11" s="2"/>
      <c r="L11" s="2"/>
      <c r="M11" s="2"/>
      <c r="N11" s="2"/>
      <c r="O11" s="2"/>
      <c r="P11" s="2"/>
      <c r="Q11" s="2"/>
      <c r="R11" s="2"/>
      <c r="S11" s="2"/>
      <c r="T11" s="2"/>
      <c r="U11" s="2"/>
      <c r="V11" s="2"/>
    </row>
    <row r="12" spans="1:22" s="5" customFormat="1" ht="14.1" customHeight="1">
      <c r="A12" s="224" t="str">
        <f>'CF Year 1'!A18</f>
        <v>Cost of Sales</v>
      </c>
      <c r="B12" s="254">
        <f>SUM(B8:B11)</f>
        <v>0</v>
      </c>
      <c r="C12" s="239">
        <f t="shared" ref="C12:F12" si="1">SUM(C8:C11)</f>
        <v>0</v>
      </c>
      <c r="D12" s="239">
        <f t="shared" si="1"/>
        <v>0</v>
      </c>
      <c r="E12" s="240">
        <f t="shared" si="1"/>
        <v>0</v>
      </c>
      <c r="F12" s="240">
        <f t="shared" si="1"/>
        <v>0</v>
      </c>
      <c r="G12" s="157"/>
      <c r="H12" s="6"/>
      <c r="I12" s="6"/>
      <c r="J12" s="6"/>
      <c r="K12" s="6"/>
      <c r="L12" s="6"/>
      <c r="M12" s="6"/>
      <c r="N12" s="6"/>
      <c r="O12" s="6"/>
      <c r="P12" s="6"/>
      <c r="Q12" s="6"/>
      <c r="R12" s="6"/>
      <c r="S12" s="6"/>
      <c r="T12" s="6"/>
      <c r="U12" s="6"/>
      <c r="V12" s="6"/>
    </row>
    <row r="13" spans="1:22" s="5" customFormat="1" ht="14.1" customHeight="1">
      <c r="A13" s="224" t="str">
        <f>'CF Year 1'!A19</f>
        <v>Gross Margin</v>
      </c>
      <c r="B13" s="48">
        <f>B7-B12</f>
        <v>0</v>
      </c>
      <c r="C13" s="243">
        <f t="shared" ref="C13:F13" si="2">C7-C12</f>
        <v>0</v>
      </c>
      <c r="D13" s="243">
        <f t="shared" si="2"/>
        <v>0</v>
      </c>
      <c r="E13" s="244">
        <f t="shared" si="2"/>
        <v>0</v>
      </c>
      <c r="F13" s="244">
        <f t="shared" si="2"/>
        <v>0</v>
      </c>
      <c r="G13" s="225"/>
      <c r="H13" s="6"/>
      <c r="I13" s="6"/>
      <c r="J13" s="6"/>
      <c r="K13" s="6"/>
      <c r="L13" s="6"/>
      <c r="M13" s="6"/>
      <c r="N13" s="6"/>
      <c r="O13" s="6"/>
      <c r="P13" s="6"/>
      <c r="Q13" s="6"/>
      <c r="R13" s="6"/>
      <c r="S13" s="6"/>
      <c r="T13" s="6"/>
      <c r="U13" s="6"/>
      <c r="V13" s="6"/>
    </row>
    <row r="14" spans="1:22" s="5" customFormat="1" ht="14.1" customHeight="1">
      <c r="A14" s="73" t="str">
        <f>'CF Year 1'!A20</f>
        <v>Admin/Operational Expenses</v>
      </c>
      <c r="B14" s="209"/>
      <c r="C14" s="20"/>
      <c r="D14" s="20"/>
      <c r="E14" s="19"/>
      <c r="F14" s="32"/>
      <c r="G14" s="225"/>
      <c r="H14" s="6"/>
      <c r="I14" s="6"/>
      <c r="J14" s="6"/>
      <c r="K14" s="6"/>
      <c r="L14" s="6"/>
      <c r="M14" s="6"/>
      <c r="N14" s="6"/>
      <c r="O14" s="6"/>
      <c r="P14" s="6"/>
      <c r="Q14" s="6"/>
      <c r="R14" s="6"/>
      <c r="S14" s="6"/>
      <c r="T14" s="6"/>
      <c r="U14" s="6"/>
      <c r="V14" s="6"/>
    </row>
    <row r="15" spans="1:22" ht="14.1" customHeight="1">
      <c r="A15" s="7" t="str">
        <f>'CF Year 1'!A21</f>
        <v xml:space="preserve"> Advertising </v>
      </c>
      <c r="B15" s="48"/>
      <c r="C15" s="8">
        <f>SUM('CF Year 1'!O21)</f>
        <v>0</v>
      </c>
      <c r="D15" s="8">
        <f>SUM(C15-B15)</f>
        <v>0</v>
      </c>
      <c r="E15" s="10">
        <f>SUM('Month 11'!E15)+B15</f>
        <v>0</v>
      </c>
      <c r="F15" s="8">
        <f>SUM('Month 11'!F15)+C15</f>
        <v>0</v>
      </c>
      <c r="G15" s="157"/>
      <c r="H15" s="2"/>
      <c r="I15" s="2"/>
      <c r="J15" s="2"/>
      <c r="K15" s="2"/>
      <c r="L15" s="2"/>
      <c r="M15" s="2"/>
      <c r="N15" s="2"/>
      <c r="O15" s="2"/>
      <c r="P15" s="2"/>
      <c r="Q15" s="2"/>
      <c r="R15" s="2"/>
      <c r="S15" s="2"/>
      <c r="T15" s="2"/>
      <c r="U15" s="2"/>
      <c r="V15" s="2"/>
    </row>
    <row r="16" spans="1:22" ht="14.1" customHeight="1">
      <c r="A16" s="7" t="str">
        <f>'CF Year 1'!A22</f>
        <v xml:space="preserve"> Accounting, Legal &amp; other professional fees</v>
      </c>
      <c r="B16" s="47"/>
      <c r="C16" s="8">
        <f>SUM('CF Year 1'!O22)</f>
        <v>0</v>
      </c>
      <c r="D16" s="8">
        <f t="shared" ref="D16:D29" si="3">SUM(C16-B16)</f>
        <v>0</v>
      </c>
      <c r="E16" s="10">
        <f>SUM('Month 11'!E16)+B16</f>
        <v>0</v>
      </c>
      <c r="F16" s="8">
        <f>SUM('Month 11'!F16)+C16</f>
        <v>0</v>
      </c>
      <c r="G16" s="158"/>
    </row>
    <row r="17" spans="1:7" ht="14.1" customHeight="1">
      <c r="A17" s="7" t="str">
        <f>'CF Year 1'!A23</f>
        <v xml:space="preserve"> Bank charges &amp; interest</v>
      </c>
      <c r="B17" s="47"/>
      <c r="C17" s="8">
        <f>SUM('CF Year 1'!O23)</f>
        <v>0</v>
      </c>
      <c r="D17" s="8">
        <f t="shared" si="3"/>
        <v>0</v>
      </c>
      <c r="E17" s="10">
        <f>SUM('Month 11'!E17)+B17</f>
        <v>0</v>
      </c>
      <c r="F17" s="8">
        <f>SUM('Month 11'!F17)+C17</f>
        <v>0</v>
      </c>
      <c r="G17" s="158"/>
    </row>
    <row r="18" spans="1:7" ht="14.1" customHeight="1">
      <c r="A18" s="7" t="str">
        <f>'CF Year 1'!A24</f>
        <v xml:space="preserve"> Dues,  fees, licences, memberships </v>
      </c>
      <c r="B18" s="47"/>
      <c r="C18" s="8">
        <f>SUM('CF Year 1'!O24)</f>
        <v>0</v>
      </c>
      <c r="D18" s="8">
        <f t="shared" si="3"/>
        <v>0</v>
      </c>
      <c r="E18" s="10">
        <f>SUM('Month 11'!E18)+B18</f>
        <v>0</v>
      </c>
      <c r="F18" s="8">
        <f>SUM('Month 11'!F18)+C18</f>
        <v>0</v>
      </c>
      <c r="G18" s="158"/>
    </row>
    <row r="19" spans="1:7" ht="14.1" customHeight="1">
      <c r="A19" s="7" t="str">
        <f>'CF Year 1'!A25</f>
        <v xml:space="preserve"> Delivery (freight, express, postage)</v>
      </c>
      <c r="B19" s="47"/>
      <c r="C19" s="8">
        <f>SUM('CF Year 1'!O25)</f>
        <v>0</v>
      </c>
      <c r="D19" s="8">
        <f t="shared" si="3"/>
        <v>0</v>
      </c>
      <c r="E19" s="10">
        <f>SUM('Month 11'!E19)+B19</f>
        <v>0</v>
      </c>
      <c r="F19" s="8">
        <f>SUM('Month 11'!F19)+C19</f>
        <v>0</v>
      </c>
      <c r="G19" s="158"/>
    </row>
    <row r="20" spans="1:7" ht="14.1" customHeight="1">
      <c r="A20" s="7" t="str">
        <f>'CF Year 1'!A26</f>
        <v xml:space="preserve"> Insurance (liability, business, product)</v>
      </c>
      <c r="B20" s="47"/>
      <c r="C20" s="8">
        <f>SUM('CF Year 1'!O26)</f>
        <v>0</v>
      </c>
      <c r="D20" s="8">
        <f t="shared" si="3"/>
        <v>0</v>
      </c>
      <c r="E20" s="10">
        <f>SUM('Month 11'!E20)+B20</f>
        <v>0</v>
      </c>
      <c r="F20" s="8">
        <f>SUM('Month 11'!F20)+C20</f>
        <v>0</v>
      </c>
      <c r="G20" s="158"/>
    </row>
    <row r="21" spans="1:7" ht="14.1" customHeight="1">
      <c r="A21" s="7" t="str">
        <f>'CF Year 1'!A27</f>
        <v xml:space="preserve"> Interest on long term debt </v>
      </c>
      <c r="B21" s="47"/>
      <c r="C21" s="8">
        <f>SUM('CF Year 1'!O27)</f>
        <v>0</v>
      </c>
      <c r="D21" s="8">
        <f t="shared" si="3"/>
        <v>0</v>
      </c>
      <c r="E21" s="10">
        <f>SUM('Month 11'!E21)+B21</f>
        <v>0</v>
      </c>
      <c r="F21" s="8">
        <f>SUM('Month 11'!F21)+C21</f>
        <v>0</v>
      </c>
      <c r="G21" s="158"/>
    </row>
    <row r="22" spans="1:7" ht="14.1" customHeight="1">
      <c r="A22" s="7" t="str">
        <f>'CF Year 1'!A28</f>
        <v xml:space="preserve"> Maintenance and repairs</v>
      </c>
      <c r="B22" s="47"/>
      <c r="C22" s="8">
        <f>SUM('CF Year 1'!O28)</f>
        <v>0</v>
      </c>
      <c r="D22" s="8">
        <f t="shared" si="3"/>
        <v>0</v>
      </c>
      <c r="E22" s="10">
        <f>SUM('Month 11'!E22)+B22</f>
        <v>0</v>
      </c>
      <c r="F22" s="8">
        <f>SUM('Month 11'!F22)+C22</f>
        <v>0</v>
      </c>
      <c r="G22" s="158"/>
    </row>
    <row r="23" spans="1:7" ht="14.1" customHeight="1">
      <c r="A23" s="7" t="str">
        <f>'CF Year 1'!A29</f>
        <v xml:space="preserve"> Motor vehicle (gas, repairs/maint, insurance)</v>
      </c>
      <c r="B23" s="47"/>
      <c r="C23" s="8">
        <f>SUM('CF Year 1'!O29)</f>
        <v>0</v>
      </c>
      <c r="D23" s="8">
        <f t="shared" si="3"/>
        <v>0</v>
      </c>
      <c r="E23" s="10">
        <f>SUM('Month 11'!E23)+B23</f>
        <v>0</v>
      </c>
      <c r="F23" s="8">
        <f>SUM('Month 11'!F23)+C23</f>
        <v>0</v>
      </c>
      <c r="G23" s="158"/>
    </row>
    <row r="24" spans="1:7" ht="14.1" customHeight="1">
      <c r="A24" s="7" t="str">
        <f>'CF Year 1'!A30</f>
        <v xml:space="preserve"> Office expenses</v>
      </c>
      <c r="B24" s="47"/>
      <c r="C24" s="8">
        <f>SUM('CF Year 1'!O30)</f>
        <v>0</v>
      </c>
      <c r="D24" s="8">
        <f t="shared" si="3"/>
        <v>0</v>
      </c>
      <c r="E24" s="10">
        <f>SUM('Month 11'!E24)+B24</f>
        <v>0</v>
      </c>
      <c r="F24" s="8">
        <f>SUM('Month 11'!F24)+C24</f>
        <v>0</v>
      </c>
      <c r="G24" s="158"/>
    </row>
    <row r="25" spans="1:7" ht="14.1" customHeight="1">
      <c r="A25" s="7" t="str">
        <f>'CF Year 1'!A31</f>
        <v xml:space="preserve"> Rent</v>
      </c>
      <c r="B25" s="47"/>
      <c r="C25" s="8">
        <f>SUM('CF Year 1'!O31)</f>
        <v>0</v>
      </c>
      <c r="D25" s="8">
        <f t="shared" si="3"/>
        <v>0</v>
      </c>
      <c r="E25" s="10">
        <f>SUM('Month 11'!E25)+B25</f>
        <v>0</v>
      </c>
      <c r="F25" s="8">
        <f>SUM('Month 11'!F25)+C25</f>
        <v>0</v>
      </c>
      <c r="G25" s="158"/>
    </row>
    <row r="26" spans="1:7" ht="14.1" customHeight="1">
      <c r="A26" s="7" t="str">
        <f>'CF Year 1'!A32</f>
        <v xml:space="preserve"> Supplies</v>
      </c>
      <c r="B26" s="47"/>
      <c r="C26" s="8">
        <f>SUM('CF Year 1'!O32)</f>
        <v>0</v>
      </c>
      <c r="D26" s="8">
        <f t="shared" si="3"/>
        <v>0</v>
      </c>
      <c r="E26" s="10">
        <f>SUM('Month 11'!E26)+B26</f>
        <v>0</v>
      </c>
      <c r="F26" s="8">
        <f>SUM('Month 11'!F26)+C26</f>
        <v>0</v>
      </c>
      <c r="G26" s="158"/>
    </row>
    <row r="27" spans="1:7" ht="14.1" customHeight="1">
      <c r="A27" s="7" t="str">
        <f>'CF Year 1'!A33</f>
        <v xml:space="preserve"> Telephone</v>
      </c>
      <c r="B27" s="48"/>
      <c r="C27" s="8">
        <f>SUM('CF Year 1'!O33)</f>
        <v>0</v>
      </c>
      <c r="D27" s="8">
        <f t="shared" si="3"/>
        <v>0</v>
      </c>
      <c r="E27" s="10">
        <f>SUM('Month 11'!E27)+B27</f>
        <v>0</v>
      </c>
      <c r="F27" s="8">
        <f>SUM('Month 11'!F27)+C27</f>
        <v>0</v>
      </c>
      <c r="G27" s="158"/>
    </row>
    <row r="28" spans="1:7" ht="14.1" customHeight="1">
      <c r="A28" s="7" t="str">
        <f>'CF Year 1'!A34</f>
        <v xml:space="preserve"> Utilities</v>
      </c>
      <c r="B28" s="48"/>
      <c r="C28" s="8">
        <f>SUM('CF Year 1'!O34)</f>
        <v>0</v>
      </c>
      <c r="D28" s="8">
        <f t="shared" si="3"/>
        <v>0</v>
      </c>
      <c r="E28" s="10">
        <f>SUM('Month 11'!E28)+B28</f>
        <v>0</v>
      </c>
      <c r="F28" s="8">
        <f>SUM('Month 11'!F28)+C28</f>
        <v>0</v>
      </c>
      <c r="G28" s="158"/>
    </row>
    <row r="29" spans="1:7" ht="14.1" customHeight="1">
      <c r="A29" s="7" t="str">
        <f>'CF Year 1'!A35</f>
        <v xml:space="preserve"> Wages</v>
      </c>
      <c r="B29" s="48"/>
      <c r="C29" s="8">
        <f>SUM('CF Year 1'!O35)</f>
        <v>0</v>
      </c>
      <c r="D29" s="8">
        <f t="shared" si="3"/>
        <v>0</v>
      </c>
      <c r="E29" s="10">
        <f>SUM('Month 11'!E29)+B29</f>
        <v>0</v>
      </c>
      <c r="F29" s="8">
        <f>SUM('Month 11'!F29)+C29</f>
        <v>0</v>
      </c>
      <c r="G29" s="158"/>
    </row>
    <row r="30" spans="1:7" ht="14.1" customHeight="1" thickBot="1">
      <c r="A30" s="7" t="str">
        <f>'CF Year 1'!A36</f>
        <v>MERCS (employment related costs)</v>
      </c>
      <c r="B30" s="47"/>
      <c r="C30" s="8">
        <f>SUM('CF Year 1'!O36)</f>
        <v>0</v>
      </c>
      <c r="D30" s="8"/>
      <c r="E30" s="10">
        <f>SUM('Month 11'!E30)+B30</f>
        <v>0</v>
      </c>
      <c r="F30" s="8">
        <f>SUM('Month 11'!F30)+C30</f>
        <v>0</v>
      </c>
      <c r="G30" s="158"/>
    </row>
    <row r="31" spans="1:7" s="5" customFormat="1" ht="14.1" customHeight="1" thickBot="1">
      <c r="A31" s="84" t="s">
        <v>24</v>
      </c>
      <c r="B31" s="253">
        <f>SUM(B15:B30)</f>
        <v>0</v>
      </c>
      <c r="C31" s="13">
        <f t="shared" ref="C31:F31" si="4">SUM(C15:C30)</f>
        <v>0</v>
      </c>
      <c r="D31" s="13">
        <f t="shared" si="4"/>
        <v>0</v>
      </c>
      <c r="E31" s="14">
        <f t="shared" si="4"/>
        <v>0</v>
      </c>
      <c r="F31" s="13">
        <f t="shared" si="4"/>
        <v>0</v>
      </c>
      <c r="G31" s="159"/>
    </row>
    <row r="32" spans="1:7" s="5" customFormat="1" ht="14.1" customHeight="1">
      <c r="A32" s="73" t="str">
        <f>'CF Year 1'!A38</f>
        <v xml:space="preserve">Net Income (or Loss) </v>
      </c>
      <c r="B32" s="255">
        <f>SUM(B13-B31)</f>
        <v>0</v>
      </c>
      <c r="C32" s="16">
        <f t="shared" ref="C32:F32" si="5">SUM(C13-C31)</f>
        <v>0</v>
      </c>
      <c r="D32" s="16">
        <f t="shared" si="5"/>
        <v>0</v>
      </c>
      <c r="E32" s="17">
        <f t="shared" si="5"/>
        <v>0</v>
      </c>
      <c r="F32" s="16">
        <f t="shared" si="5"/>
        <v>0</v>
      </c>
      <c r="G32" s="160"/>
    </row>
    <row r="33" spans="1:7" s="5" customFormat="1" ht="14.1" customHeight="1">
      <c r="A33" s="73" t="str">
        <f>'CF Year 1'!A39</f>
        <v>Add: Other cash in</v>
      </c>
      <c r="B33" s="204"/>
      <c r="C33" s="192"/>
      <c r="D33" s="192"/>
      <c r="E33" s="19"/>
      <c r="F33" s="193"/>
      <c r="G33" s="227"/>
    </row>
    <row r="34" spans="1:7" ht="14.1" customHeight="1">
      <c r="A34" s="7" t="str">
        <f>'CF Year 1'!A40</f>
        <v>Cash Investments- Owner or Shareholder</v>
      </c>
      <c r="B34" s="78"/>
      <c r="C34" s="8">
        <f>SUM('CF Year 1'!O40)</f>
        <v>0</v>
      </c>
      <c r="D34" s="8">
        <f>SUM(C34-B34)</f>
        <v>0</v>
      </c>
      <c r="E34" s="10">
        <f>SUM('Month 11'!E34)+B34</f>
        <v>0</v>
      </c>
      <c r="F34" s="8">
        <f>SUM('Month 11'!F34)+C34</f>
        <v>0</v>
      </c>
      <c r="G34" s="158"/>
    </row>
    <row r="35" spans="1:7" ht="14.1" customHeight="1">
      <c r="A35" s="7" t="str">
        <f>'CF Year 1'!A41</f>
        <v>Bank loan advance</v>
      </c>
      <c r="B35" s="78"/>
      <c r="C35" s="8">
        <f>SUM('CF Year 1'!O41)</f>
        <v>0</v>
      </c>
      <c r="D35" s="8">
        <f>SUM(C35-B35)</f>
        <v>0</v>
      </c>
      <c r="E35" s="10">
        <f>SUM('Month 11'!E35)+B35</f>
        <v>0</v>
      </c>
      <c r="F35" s="8">
        <f>SUM('Month 11'!F35)+C35</f>
        <v>0</v>
      </c>
      <c r="G35" s="158"/>
    </row>
    <row r="36" spans="1:7" ht="14.1" customHeight="1">
      <c r="A36" s="7" t="str">
        <f>'CF Year 1'!A42</f>
        <v>Capital asset sale proceeds</v>
      </c>
      <c r="B36" s="78"/>
      <c r="C36" s="8">
        <f>SUM('CF Year 1'!O42)</f>
        <v>0</v>
      </c>
      <c r="D36" s="8">
        <f>SUM(C36-B36)</f>
        <v>0</v>
      </c>
      <c r="E36" s="10">
        <f>SUM('Month 11'!E36)+B36</f>
        <v>0</v>
      </c>
      <c r="F36" s="8">
        <f>SUM('Month 11'!F36)+C36</f>
        <v>0</v>
      </c>
      <c r="G36" s="158"/>
    </row>
    <row r="37" spans="1:7" ht="14.1" customHeight="1">
      <c r="A37" s="7">
        <f>'CF Year 1'!A43</f>
        <v>0</v>
      </c>
      <c r="B37" s="78"/>
      <c r="C37" s="8">
        <f>SUM('CF Year 1'!O43)</f>
        <v>0</v>
      </c>
      <c r="D37" s="8">
        <f>SUM(C37-B37)</f>
        <v>0</v>
      </c>
      <c r="E37" s="10">
        <f>SUM('Month 11'!E37)+B37</f>
        <v>0</v>
      </c>
      <c r="F37" s="8">
        <f>SUM('Month 11'!F37)+C37</f>
        <v>0</v>
      </c>
      <c r="G37" s="158"/>
    </row>
    <row r="38" spans="1:7" ht="14.1" customHeight="1">
      <c r="A38" s="76" t="str">
        <f>'CF Year 1'!A44</f>
        <v>Deduct: Other cash out</v>
      </c>
      <c r="B38" s="256"/>
      <c r="C38" s="18"/>
      <c r="D38" s="18"/>
      <c r="E38" s="19"/>
      <c r="F38" s="32"/>
      <c r="G38" s="158"/>
    </row>
    <row r="39" spans="1:7" ht="14.1" customHeight="1">
      <c r="A39" s="129">
        <f>'CF Year 1'!A45</f>
        <v>0</v>
      </c>
      <c r="B39" s="49"/>
      <c r="C39" s="8">
        <f>SUM('CF Year 1'!O45)</f>
        <v>0</v>
      </c>
      <c r="D39" s="8">
        <f t="shared" ref="D39:D46" si="6">SUM(C39-B39)</f>
        <v>0</v>
      </c>
      <c r="E39" s="10">
        <f>SUM('Month 11'!E39)+B39</f>
        <v>0</v>
      </c>
      <c r="F39" s="8">
        <f>SUM('Month 11'!F39)+C39</f>
        <v>0</v>
      </c>
      <c r="G39" s="158"/>
    </row>
    <row r="40" spans="1:7" ht="14.1" customHeight="1">
      <c r="A40" s="129" t="str">
        <f>'CF Year 1'!A46</f>
        <v>Principal Loan Payments</v>
      </c>
      <c r="B40" s="49"/>
      <c r="C40" s="8">
        <f>SUM('CF Year 1'!O46)</f>
        <v>0</v>
      </c>
      <c r="D40" s="8">
        <f t="shared" si="6"/>
        <v>0</v>
      </c>
      <c r="E40" s="10">
        <f>SUM('Month 11'!E40)+B40</f>
        <v>0</v>
      </c>
      <c r="F40" s="8">
        <f>SUM('Month 11'!F40)+C40</f>
        <v>0</v>
      </c>
      <c r="G40" s="158"/>
    </row>
    <row r="41" spans="1:7" ht="14.1" customHeight="1">
      <c r="A41" s="129" t="str">
        <f>'CF Year 1'!A47</f>
        <v>Capital asset purchases</v>
      </c>
      <c r="B41" s="49"/>
      <c r="C41" s="8">
        <f>SUM('CF Year 1'!O47)</f>
        <v>0</v>
      </c>
      <c r="D41" s="8">
        <f t="shared" si="6"/>
        <v>0</v>
      </c>
      <c r="E41" s="10">
        <f>SUM('Month 11'!E41)+B41</f>
        <v>0</v>
      </c>
      <c r="F41" s="8">
        <f>SUM('Month 11'!F41)+C41</f>
        <v>0</v>
      </c>
      <c r="G41" s="158"/>
    </row>
    <row r="42" spans="1:7" s="28" customFormat="1" ht="14.1" customHeight="1">
      <c r="A42" s="129" t="str">
        <f>'CF Year 1'!A48</f>
        <v>Owner's or Shareholder draw</v>
      </c>
      <c r="B42" s="109"/>
      <c r="C42" s="8">
        <f>SUM('CF Year 1'!D48)</f>
        <v>0</v>
      </c>
      <c r="D42" s="8">
        <f t="shared" si="6"/>
        <v>0</v>
      </c>
      <c r="E42" s="10">
        <f t="shared" ref="E42" si="7">B42</f>
        <v>0</v>
      </c>
      <c r="F42" s="8">
        <f>SUM('Month 11'!F42)+C42</f>
        <v>0</v>
      </c>
      <c r="G42" s="158"/>
    </row>
    <row r="43" spans="1:7" ht="14.1" customHeight="1">
      <c r="A43" s="273"/>
      <c r="B43" s="49"/>
      <c r="C43" s="8">
        <f>SUM('CF Year 1'!O48)</f>
        <v>0</v>
      </c>
      <c r="D43" s="8">
        <f t="shared" si="6"/>
        <v>0</v>
      </c>
      <c r="E43" s="10">
        <f>SUM('Month 11'!E43)+B43</f>
        <v>0</v>
      </c>
      <c r="F43" s="8">
        <f>SUM('Month 11'!F43)+C43</f>
        <v>0</v>
      </c>
      <c r="G43" s="158"/>
    </row>
    <row r="44" spans="1:7" ht="14.1" customHeight="1" thickBot="1">
      <c r="A44" s="129" t="str">
        <f>'CF Year 1'!A50</f>
        <v>Provision for taxes - (net income %)</v>
      </c>
      <c r="B44" s="50"/>
      <c r="C44" s="8">
        <f>SUM('CF Year 1'!O49)</f>
        <v>0</v>
      </c>
      <c r="D44" s="8">
        <f t="shared" si="6"/>
        <v>0</v>
      </c>
      <c r="E44" s="10">
        <f>SUM('Month 11'!E44)+B44</f>
        <v>0</v>
      </c>
      <c r="F44" s="8">
        <f>SUM('Month 11'!F44)+C44</f>
        <v>0</v>
      </c>
      <c r="G44" s="158"/>
    </row>
    <row r="45" spans="1:7" s="5" customFormat="1" ht="15" customHeight="1">
      <c r="A45" s="24" t="str">
        <f>'CF Year 1'!A51</f>
        <v>Net Cash Flow (deficit)</v>
      </c>
      <c r="B45" s="257">
        <f>B32+B34+B35+B36+B37-B39-B40-B41-B42-B43-B44</f>
        <v>0</v>
      </c>
      <c r="C45" s="31">
        <f t="shared" ref="C45:F45" si="8">C32+C34+C35+C36+C37-C39-C40-C41-C42-C43-C44</f>
        <v>0</v>
      </c>
      <c r="D45" s="31">
        <f t="shared" si="8"/>
        <v>0</v>
      </c>
      <c r="E45" s="34">
        <f t="shared" si="8"/>
        <v>0</v>
      </c>
      <c r="F45" s="31">
        <f t="shared" si="8"/>
        <v>0</v>
      </c>
      <c r="G45" s="290"/>
    </row>
    <row r="46" spans="1:7" s="5" customFormat="1" ht="15" customHeight="1">
      <c r="A46" s="24" t="str">
        <f>'CF Year 1'!A52</f>
        <v>Cash (or Deficit), Start of Month</v>
      </c>
      <c r="B46" s="100">
        <f>'Month 11'!B47</f>
        <v>0</v>
      </c>
      <c r="C46" s="8">
        <f>SUM('Month 11'!C47)</f>
        <v>0</v>
      </c>
      <c r="D46" s="23">
        <f t="shared" si="6"/>
        <v>0</v>
      </c>
      <c r="E46" s="12"/>
      <c r="F46" s="8">
        <f>SUM('Start up'!C46)</f>
        <v>0</v>
      </c>
      <c r="G46" s="293"/>
    </row>
    <row r="47" spans="1:7" s="5" customFormat="1" ht="15" customHeight="1" thickBot="1">
      <c r="A47" s="24" t="str">
        <f>'CF Year 1'!A53</f>
        <v>Cash (or Deficit), End of Month</v>
      </c>
      <c r="B47" s="258">
        <f>SUM(B45:B46)</f>
        <v>0</v>
      </c>
      <c r="C47" s="26">
        <f>SUM(C45:C46)</f>
        <v>0</v>
      </c>
      <c r="D47" s="26">
        <f>SUM(D45:D46)</f>
        <v>0</v>
      </c>
      <c r="E47" s="27">
        <f>SUM(E45:E46)</f>
        <v>0</v>
      </c>
      <c r="F47" s="26">
        <f>SUM(F45:F46)</f>
        <v>0</v>
      </c>
      <c r="G47" s="294"/>
    </row>
    <row r="48" spans="1:7" ht="13.5" thickTop="1">
      <c r="A48" s="35"/>
      <c r="B48" s="81"/>
      <c r="C48" s="112"/>
      <c r="D48" s="112"/>
      <c r="E48" s="113"/>
      <c r="F48" s="112"/>
    </row>
  </sheetData>
  <sheetProtection password="CA01" sheet="1" objects="1" scenarios="1"/>
  <mergeCells count="1">
    <mergeCell ref="G45:G47"/>
  </mergeCells>
  <pageMargins left="0.26" right="0.23" top="0.35433070866141736" bottom="0.23622047244094491" header="0.15748031496062992" footer="0.15748031496062992"/>
  <pageSetup scale="85" orientation="landscape" r:id="rId1"/>
  <headerFooter>
    <oddHeader>&amp;C&amp;"Arial,Bold"&amp;9&amp;A&amp;R&amp;"Arial,Bold"&amp;9Financial Report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V56"/>
  <sheetViews>
    <sheetView tabSelected="1" zoomScale="115" zoomScaleNormal="115" workbookViewId="0">
      <selection activeCell="A33" sqref="A33"/>
    </sheetView>
  </sheetViews>
  <sheetFormatPr defaultRowHeight="11.25"/>
  <cols>
    <col min="1" max="1" width="34.85546875" style="28" customWidth="1"/>
    <col min="2" max="2" width="4.7109375" style="145" customWidth="1"/>
    <col min="3" max="16" width="8.7109375" style="28" customWidth="1"/>
    <col min="17" max="17" width="9.140625" style="28"/>
    <col min="18" max="18" width="9.140625" style="131"/>
    <col min="19" max="16384" width="9.140625" style="28"/>
  </cols>
  <sheetData>
    <row r="1" spans="1:18" ht="12" customHeight="1">
      <c r="A1" s="284" t="s">
        <v>59</v>
      </c>
      <c r="B1" s="285"/>
      <c r="C1" s="285"/>
      <c r="D1" s="285"/>
      <c r="E1" s="285"/>
      <c r="F1" s="259"/>
      <c r="G1" s="259"/>
      <c r="H1" s="259"/>
      <c r="I1" s="259"/>
      <c r="J1" s="259"/>
      <c r="K1" s="259"/>
      <c r="L1" s="259"/>
    </row>
    <row r="2" spans="1:18" ht="12" customHeight="1">
      <c r="A2" s="286" t="s">
        <v>61</v>
      </c>
      <c r="B2" s="287"/>
      <c r="C2" s="287"/>
      <c r="D2" s="287"/>
      <c r="E2" s="287"/>
      <c r="F2" s="287"/>
      <c r="G2" s="287"/>
      <c r="H2" s="287"/>
      <c r="I2" s="287"/>
      <c r="J2" s="259"/>
      <c r="K2" s="259"/>
      <c r="L2" s="259"/>
    </row>
    <row r="3" spans="1:18" ht="10.5" customHeight="1">
      <c r="A3" s="214" t="s">
        <v>60</v>
      </c>
    </row>
    <row r="4" spans="1:18" s="77" customFormat="1" ht="19.5" customHeight="1" thickBot="1">
      <c r="A4" s="174" t="s">
        <v>1</v>
      </c>
      <c r="B4" s="175"/>
      <c r="C4" s="276" t="s">
        <v>28</v>
      </c>
      <c r="D4" s="277"/>
      <c r="E4" s="277"/>
      <c r="F4" s="277"/>
      <c r="G4" s="277"/>
      <c r="H4" s="278"/>
      <c r="I4" s="278"/>
      <c r="J4" s="278"/>
      <c r="K4" s="278"/>
      <c r="L4" s="278"/>
      <c r="M4" s="278"/>
      <c r="N4" s="278"/>
      <c r="O4" s="278"/>
      <c r="P4" s="278"/>
      <c r="R4" s="120"/>
    </row>
    <row r="5" spans="1:18" s="121" customFormat="1" ht="18.75" customHeight="1">
      <c r="A5" s="59" t="s">
        <v>9</v>
      </c>
      <c r="B5" s="132" t="s">
        <v>88</v>
      </c>
      <c r="C5" s="60" t="s">
        <v>6</v>
      </c>
      <c r="D5" s="85">
        <v>1</v>
      </c>
      <c r="E5" s="85">
        <v>2</v>
      </c>
      <c r="F5" s="85" t="s">
        <v>35</v>
      </c>
      <c r="G5" s="85" t="s">
        <v>36</v>
      </c>
      <c r="H5" s="85" t="s">
        <v>37</v>
      </c>
      <c r="I5" s="85" t="s">
        <v>38</v>
      </c>
      <c r="J5" s="85" t="s">
        <v>39</v>
      </c>
      <c r="K5" s="85" t="s">
        <v>40</v>
      </c>
      <c r="L5" s="85" t="s">
        <v>41</v>
      </c>
      <c r="M5" s="85" t="s">
        <v>42</v>
      </c>
      <c r="N5" s="85" t="s">
        <v>43</v>
      </c>
      <c r="O5" s="85" t="s">
        <v>44</v>
      </c>
      <c r="P5" s="29" t="s">
        <v>8</v>
      </c>
      <c r="R5" s="120"/>
    </row>
    <row r="6" spans="1:18" s="121" customFormat="1" ht="15" customHeight="1">
      <c r="A6" s="61" t="s">
        <v>7</v>
      </c>
      <c r="B6" s="133"/>
      <c r="C6" s="122"/>
      <c r="D6" s="122"/>
      <c r="E6" s="122"/>
      <c r="F6" s="122"/>
      <c r="G6" s="122"/>
      <c r="H6" s="122"/>
      <c r="I6" s="122"/>
      <c r="J6" s="122"/>
      <c r="K6" s="122"/>
      <c r="L6" s="122"/>
      <c r="M6" s="122"/>
      <c r="N6" s="122"/>
      <c r="O6" s="123"/>
      <c r="P6" s="55">
        <f>SUM(C6:O6)</f>
        <v>0</v>
      </c>
    </row>
    <row r="7" spans="1:18" s="124" customFormat="1" ht="15" customHeight="1">
      <c r="A7" s="61" t="s">
        <v>7</v>
      </c>
      <c r="B7" s="133"/>
      <c r="C7" s="122"/>
      <c r="D7" s="122"/>
      <c r="E7" s="122"/>
      <c r="F7" s="122"/>
      <c r="G7" s="122"/>
      <c r="H7" s="122"/>
      <c r="I7" s="122"/>
      <c r="J7" s="122"/>
      <c r="K7" s="122"/>
      <c r="L7" s="122"/>
      <c r="M7" s="122"/>
      <c r="N7" s="122"/>
      <c r="O7" s="123"/>
      <c r="P7" s="55">
        <f>SUM(C7:O7)</f>
        <v>0</v>
      </c>
    </row>
    <row r="8" spans="1:18" ht="15" customHeight="1">
      <c r="A8" s="62" t="s">
        <v>0</v>
      </c>
      <c r="B8" s="134"/>
      <c r="C8" s="125"/>
      <c r="D8" s="125"/>
      <c r="E8" s="125"/>
      <c r="F8" s="125"/>
      <c r="G8" s="125"/>
      <c r="H8" s="125"/>
      <c r="I8" s="125"/>
      <c r="J8" s="125"/>
      <c r="K8" s="125"/>
      <c r="L8" s="125"/>
      <c r="M8" s="125"/>
      <c r="N8" s="125"/>
      <c r="O8" s="125"/>
      <c r="P8" s="57"/>
      <c r="R8" s="28"/>
    </row>
    <row r="9" spans="1:18" s="121" customFormat="1" ht="14.1" customHeight="1">
      <c r="A9" s="7" t="s">
        <v>89</v>
      </c>
      <c r="B9" s="146">
        <v>0</v>
      </c>
      <c r="C9" s="126">
        <f>C6*$B$9</f>
        <v>0</v>
      </c>
      <c r="D9" s="126">
        <f t="shared" ref="D9:O9" si="0">D6*$B$9</f>
        <v>0</v>
      </c>
      <c r="E9" s="126">
        <f t="shared" si="0"/>
        <v>0</v>
      </c>
      <c r="F9" s="126">
        <f t="shared" si="0"/>
        <v>0</v>
      </c>
      <c r="G9" s="126">
        <f t="shared" si="0"/>
        <v>0</v>
      </c>
      <c r="H9" s="126">
        <f t="shared" si="0"/>
        <v>0</v>
      </c>
      <c r="I9" s="126">
        <f t="shared" si="0"/>
        <v>0</v>
      </c>
      <c r="J9" s="126">
        <f t="shared" si="0"/>
        <v>0</v>
      </c>
      <c r="K9" s="126">
        <f t="shared" si="0"/>
        <v>0</v>
      </c>
      <c r="L9" s="126">
        <f t="shared" si="0"/>
        <v>0</v>
      </c>
      <c r="M9" s="126">
        <f t="shared" si="0"/>
        <v>0</v>
      </c>
      <c r="N9" s="126">
        <f t="shared" si="0"/>
        <v>0</v>
      </c>
      <c r="O9" s="126">
        <f t="shared" si="0"/>
        <v>0</v>
      </c>
      <c r="P9" s="8">
        <f t="shared" ref="P9:P17" si="1">SUM(C9:O9)</f>
        <v>0</v>
      </c>
    </row>
    <row r="10" spans="1:18" s="121" customFormat="1" ht="14.1" customHeight="1">
      <c r="A10" s="7" t="s">
        <v>90</v>
      </c>
      <c r="B10" s="146">
        <v>0</v>
      </c>
      <c r="C10" s="123">
        <f>C7*$B$10</f>
        <v>0</v>
      </c>
      <c r="D10" s="123">
        <f t="shared" ref="D10:O10" si="2">D7*$B$10</f>
        <v>0</v>
      </c>
      <c r="E10" s="123">
        <f t="shared" si="2"/>
        <v>0</v>
      </c>
      <c r="F10" s="123">
        <f t="shared" si="2"/>
        <v>0</v>
      </c>
      <c r="G10" s="123">
        <f t="shared" si="2"/>
        <v>0</v>
      </c>
      <c r="H10" s="123">
        <f t="shared" si="2"/>
        <v>0</v>
      </c>
      <c r="I10" s="123">
        <f t="shared" si="2"/>
        <v>0</v>
      </c>
      <c r="J10" s="123">
        <f t="shared" si="2"/>
        <v>0</v>
      </c>
      <c r="K10" s="123">
        <f t="shared" si="2"/>
        <v>0</v>
      </c>
      <c r="L10" s="123">
        <f t="shared" si="2"/>
        <v>0</v>
      </c>
      <c r="M10" s="123">
        <f t="shared" si="2"/>
        <v>0</v>
      </c>
      <c r="N10" s="123">
        <f t="shared" si="2"/>
        <v>0</v>
      </c>
      <c r="O10" s="123">
        <f t="shared" si="2"/>
        <v>0</v>
      </c>
      <c r="P10" s="8">
        <f t="shared" si="1"/>
        <v>0</v>
      </c>
    </row>
    <row r="11" spans="1:18" s="77" customFormat="1" ht="14.1" customHeight="1">
      <c r="A11" s="7" t="s">
        <v>45</v>
      </c>
      <c r="B11" s="135"/>
      <c r="C11" s="127"/>
      <c r="D11" s="127">
        <v>0</v>
      </c>
      <c r="E11" s="127"/>
      <c r="F11" s="127"/>
      <c r="G11" s="127"/>
      <c r="H11" s="127"/>
      <c r="I11" s="127"/>
      <c r="J11" s="127"/>
      <c r="K11" s="127"/>
      <c r="L11" s="127"/>
      <c r="M11" s="127"/>
      <c r="N11" s="127"/>
      <c r="O11" s="123"/>
      <c r="P11" s="8">
        <f t="shared" si="1"/>
        <v>0</v>
      </c>
    </row>
    <row r="12" spans="1:18" s="121" customFormat="1" ht="14.1" customHeight="1" thickBot="1">
      <c r="A12" s="124"/>
      <c r="B12" s="135"/>
      <c r="C12" s="123"/>
      <c r="D12" s="123"/>
      <c r="E12" s="123"/>
      <c r="F12" s="123"/>
      <c r="G12" s="123"/>
      <c r="H12" s="123"/>
      <c r="I12" s="123"/>
      <c r="J12" s="123"/>
      <c r="K12" s="123"/>
      <c r="L12" s="123"/>
      <c r="M12" s="123"/>
      <c r="N12" s="123"/>
      <c r="O12" s="147"/>
      <c r="P12" s="8">
        <f t="shared" si="1"/>
        <v>0</v>
      </c>
    </row>
    <row r="13" spans="1:18" s="77" customFormat="1" ht="15.95" customHeight="1">
      <c r="A13" s="62" t="s">
        <v>27</v>
      </c>
      <c r="B13" s="134"/>
      <c r="C13" s="65">
        <f>SUM(C9:C12)</f>
        <v>0</v>
      </c>
      <c r="D13" s="65">
        <f t="shared" ref="D13:P13" si="3">SUM(D9:D12)</f>
        <v>0</v>
      </c>
      <c r="E13" s="65">
        <f t="shared" si="3"/>
        <v>0</v>
      </c>
      <c r="F13" s="65">
        <f t="shared" si="3"/>
        <v>0</v>
      </c>
      <c r="G13" s="65">
        <f t="shared" si="3"/>
        <v>0</v>
      </c>
      <c r="H13" s="65">
        <f t="shared" si="3"/>
        <v>0</v>
      </c>
      <c r="I13" s="65">
        <f t="shared" si="3"/>
        <v>0</v>
      </c>
      <c r="J13" s="65">
        <f t="shared" si="3"/>
        <v>0</v>
      </c>
      <c r="K13" s="65">
        <f t="shared" si="3"/>
        <v>0</v>
      </c>
      <c r="L13" s="65">
        <f t="shared" si="3"/>
        <v>0</v>
      </c>
      <c r="M13" s="65">
        <f t="shared" si="3"/>
        <v>0</v>
      </c>
      <c r="N13" s="65">
        <f t="shared" si="3"/>
        <v>0</v>
      </c>
      <c r="O13" s="65">
        <f t="shared" si="3"/>
        <v>0</v>
      </c>
      <c r="P13" s="65">
        <f t="shared" si="3"/>
        <v>0</v>
      </c>
      <c r="R13" s="128"/>
    </row>
    <row r="14" spans="1:18" s="77" customFormat="1" ht="14.1" customHeight="1">
      <c r="A14" s="149" t="s">
        <v>46</v>
      </c>
      <c r="B14" s="136">
        <v>0</v>
      </c>
      <c r="C14" s="32">
        <f>SUM(C13)*$B14</f>
        <v>0</v>
      </c>
      <c r="D14" s="32">
        <f t="shared" ref="D14:O14" si="4">SUM(D13)*$B14</f>
        <v>0</v>
      </c>
      <c r="E14" s="32">
        <f t="shared" si="4"/>
        <v>0</v>
      </c>
      <c r="F14" s="32">
        <f t="shared" si="4"/>
        <v>0</v>
      </c>
      <c r="G14" s="32">
        <f t="shared" si="4"/>
        <v>0</v>
      </c>
      <c r="H14" s="32">
        <f t="shared" si="4"/>
        <v>0</v>
      </c>
      <c r="I14" s="32">
        <f t="shared" si="4"/>
        <v>0</v>
      </c>
      <c r="J14" s="32">
        <f t="shared" si="4"/>
        <v>0</v>
      </c>
      <c r="K14" s="32">
        <f t="shared" si="4"/>
        <v>0</v>
      </c>
      <c r="L14" s="32">
        <f t="shared" si="4"/>
        <v>0</v>
      </c>
      <c r="M14" s="32">
        <f t="shared" si="4"/>
        <v>0</v>
      </c>
      <c r="N14" s="32">
        <f t="shared" si="4"/>
        <v>0</v>
      </c>
      <c r="O14" s="32">
        <f t="shared" si="4"/>
        <v>0</v>
      </c>
      <c r="P14" s="55">
        <f t="shared" si="1"/>
        <v>0</v>
      </c>
    </row>
    <row r="15" spans="1:18" s="77" customFormat="1" ht="14.1" customHeight="1">
      <c r="A15" s="150" t="s">
        <v>47</v>
      </c>
      <c r="B15" s="137">
        <v>0</v>
      </c>
      <c r="C15" s="32">
        <f t="shared" ref="C15:O15" si="5">SUM(C9:C11)*$B15</f>
        <v>0</v>
      </c>
      <c r="D15" s="32">
        <f>SUM(D9:D11)*$B15</f>
        <v>0</v>
      </c>
      <c r="E15" s="32">
        <f t="shared" si="5"/>
        <v>0</v>
      </c>
      <c r="F15" s="32">
        <f t="shared" si="5"/>
        <v>0</v>
      </c>
      <c r="G15" s="32">
        <f t="shared" si="5"/>
        <v>0</v>
      </c>
      <c r="H15" s="32">
        <f t="shared" si="5"/>
        <v>0</v>
      </c>
      <c r="I15" s="32">
        <f t="shared" si="5"/>
        <v>0</v>
      </c>
      <c r="J15" s="32">
        <f t="shared" si="5"/>
        <v>0</v>
      </c>
      <c r="K15" s="32">
        <f t="shared" si="5"/>
        <v>0</v>
      </c>
      <c r="L15" s="32">
        <f t="shared" si="5"/>
        <v>0</v>
      </c>
      <c r="M15" s="32">
        <f t="shared" si="5"/>
        <v>0</v>
      </c>
      <c r="N15" s="32">
        <f t="shared" si="5"/>
        <v>0</v>
      </c>
      <c r="O15" s="32">
        <f t="shared" si="5"/>
        <v>0</v>
      </c>
      <c r="P15" s="55">
        <f t="shared" si="1"/>
        <v>0</v>
      </c>
    </row>
    <row r="16" spans="1:18" s="77" customFormat="1" ht="14.1" customHeight="1">
      <c r="A16" s="150" t="s">
        <v>48</v>
      </c>
      <c r="B16" s="138"/>
      <c r="C16" s="71"/>
      <c r="D16" s="71"/>
      <c r="E16" s="71"/>
      <c r="F16" s="71"/>
      <c r="G16" s="71"/>
      <c r="H16" s="71"/>
      <c r="I16" s="71"/>
      <c r="J16" s="71"/>
      <c r="K16" s="71"/>
      <c r="L16" s="71"/>
      <c r="M16" s="71"/>
      <c r="N16" s="71"/>
      <c r="O16" s="71"/>
      <c r="P16" s="55">
        <f t="shared" si="1"/>
        <v>0</v>
      </c>
    </row>
    <row r="17" spans="1:18" s="77" customFormat="1" ht="14.1" customHeight="1" thickBot="1">
      <c r="A17" s="150" t="s">
        <v>49</v>
      </c>
      <c r="B17" s="138"/>
      <c r="C17" s="72"/>
      <c r="D17" s="72"/>
      <c r="E17" s="72"/>
      <c r="F17" s="72"/>
      <c r="G17" s="72"/>
      <c r="H17" s="72"/>
      <c r="I17" s="72"/>
      <c r="J17" s="72"/>
      <c r="K17" s="72"/>
      <c r="L17" s="72"/>
      <c r="M17" s="72"/>
      <c r="N17" s="72"/>
      <c r="O17" s="72"/>
      <c r="P17" s="55">
        <f t="shared" si="1"/>
        <v>0</v>
      </c>
    </row>
    <row r="18" spans="1:18" s="77" customFormat="1" ht="14.1" customHeight="1" thickBot="1">
      <c r="A18" s="66" t="s">
        <v>26</v>
      </c>
      <c r="B18" s="137"/>
      <c r="C18" s="67">
        <f t="shared" ref="C18:P18" si="6">SUM(C14:C17)</f>
        <v>0</v>
      </c>
      <c r="D18" s="67">
        <f t="shared" si="6"/>
        <v>0</v>
      </c>
      <c r="E18" s="67">
        <f t="shared" si="6"/>
        <v>0</v>
      </c>
      <c r="F18" s="67">
        <f t="shared" si="6"/>
        <v>0</v>
      </c>
      <c r="G18" s="67">
        <f t="shared" si="6"/>
        <v>0</v>
      </c>
      <c r="H18" s="67">
        <f t="shared" si="6"/>
        <v>0</v>
      </c>
      <c r="I18" s="67">
        <f t="shared" si="6"/>
        <v>0</v>
      </c>
      <c r="J18" s="67">
        <f t="shared" si="6"/>
        <v>0</v>
      </c>
      <c r="K18" s="67">
        <f t="shared" si="6"/>
        <v>0</v>
      </c>
      <c r="L18" s="67">
        <f t="shared" si="6"/>
        <v>0</v>
      </c>
      <c r="M18" s="67">
        <f t="shared" si="6"/>
        <v>0</v>
      </c>
      <c r="N18" s="67">
        <f t="shared" si="6"/>
        <v>0</v>
      </c>
      <c r="O18" s="67">
        <f t="shared" si="6"/>
        <v>0</v>
      </c>
      <c r="P18" s="67">
        <f t="shared" si="6"/>
        <v>0</v>
      </c>
    </row>
    <row r="19" spans="1:18" s="77" customFormat="1" ht="15.95" customHeight="1">
      <c r="A19" s="66" t="s">
        <v>25</v>
      </c>
      <c r="B19" s="137"/>
      <c r="C19" s="68">
        <f t="shared" ref="C19:P19" si="7">C13-C18</f>
        <v>0</v>
      </c>
      <c r="D19" s="68">
        <f t="shared" si="7"/>
        <v>0</v>
      </c>
      <c r="E19" s="68">
        <f t="shared" si="7"/>
        <v>0</v>
      </c>
      <c r="F19" s="68">
        <f t="shared" si="7"/>
        <v>0</v>
      </c>
      <c r="G19" s="68">
        <f t="shared" si="7"/>
        <v>0</v>
      </c>
      <c r="H19" s="68">
        <f t="shared" si="7"/>
        <v>0</v>
      </c>
      <c r="I19" s="68">
        <f t="shared" si="7"/>
        <v>0</v>
      </c>
      <c r="J19" s="68">
        <f t="shared" si="7"/>
        <v>0</v>
      </c>
      <c r="K19" s="68">
        <f t="shared" si="7"/>
        <v>0</v>
      </c>
      <c r="L19" s="68">
        <f t="shared" si="7"/>
        <v>0</v>
      </c>
      <c r="M19" s="68">
        <f t="shared" si="7"/>
        <v>0</v>
      </c>
      <c r="N19" s="68">
        <f t="shared" si="7"/>
        <v>0</v>
      </c>
      <c r="O19" s="68">
        <f t="shared" si="7"/>
        <v>0</v>
      </c>
      <c r="P19" s="68">
        <f t="shared" si="7"/>
        <v>0</v>
      </c>
      <c r="R19" s="128"/>
    </row>
    <row r="20" spans="1:18" s="77" customFormat="1" ht="14.1" customHeight="1">
      <c r="A20" s="69" t="s">
        <v>14</v>
      </c>
      <c r="B20" s="139"/>
      <c r="C20" s="282"/>
      <c r="D20" s="282"/>
      <c r="E20" s="282"/>
      <c r="F20" s="282"/>
      <c r="G20" s="282"/>
      <c r="H20" s="282"/>
      <c r="I20" s="282"/>
      <c r="J20" s="282"/>
      <c r="K20" s="282"/>
      <c r="L20" s="282"/>
      <c r="M20" s="282"/>
      <c r="N20" s="282"/>
      <c r="O20" s="282"/>
      <c r="P20" s="283"/>
      <c r="R20" s="128"/>
    </row>
    <row r="21" spans="1:18" s="77" customFormat="1" ht="14.1" customHeight="1">
      <c r="A21" s="7" t="s">
        <v>16</v>
      </c>
      <c r="B21" s="135"/>
      <c r="C21" s="70"/>
      <c r="D21" s="70"/>
      <c r="E21" s="70"/>
      <c r="F21" s="70"/>
      <c r="G21" s="70"/>
      <c r="H21" s="70"/>
      <c r="I21" s="70"/>
      <c r="J21" s="70"/>
      <c r="K21" s="70"/>
      <c r="L21" s="70"/>
      <c r="M21" s="70"/>
      <c r="N21" s="70"/>
      <c r="O21" s="70"/>
      <c r="P21" s="55">
        <f>SUM(C21:O21)</f>
        <v>0</v>
      </c>
      <c r="R21" s="128"/>
    </row>
    <row r="22" spans="1:18" s="77" customFormat="1" ht="14.1" customHeight="1">
      <c r="A22" s="7" t="s">
        <v>17</v>
      </c>
      <c r="B22" s="135"/>
      <c r="C22" s="70"/>
      <c r="D22" s="70"/>
      <c r="E22" s="70"/>
      <c r="F22" s="70"/>
      <c r="G22" s="70"/>
      <c r="H22" s="70"/>
      <c r="I22" s="70"/>
      <c r="J22" s="70"/>
      <c r="K22" s="70"/>
      <c r="L22" s="70"/>
      <c r="M22" s="70"/>
      <c r="N22" s="70"/>
      <c r="O22" s="70"/>
      <c r="P22" s="55">
        <f t="shared" ref="P22:P36" si="8">SUM(C22:O22)</f>
        <v>0</v>
      </c>
      <c r="R22" s="128"/>
    </row>
    <row r="23" spans="1:18" s="77" customFormat="1" ht="14.1" customHeight="1">
      <c r="A23" s="7" t="s">
        <v>18</v>
      </c>
      <c r="B23" s="135"/>
      <c r="C23" s="70"/>
      <c r="D23" s="70"/>
      <c r="E23" s="70"/>
      <c r="F23" s="70"/>
      <c r="G23" s="70"/>
      <c r="H23" s="70">
        <v>0</v>
      </c>
      <c r="I23" s="70"/>
      <c r="J23" s="70"/>
      <c r="K23" s="70"/>
      <c r="L23" s="70"/>
      <c r="M23" s="70"/>
      <c r="N23" s="70"/>
      <c r="O23" s="70"/>
      <c r="P23" s="55">
        <f t="shared" si="8"/>
        <v>0</v>
      </c>
      <c r="R23" s="128"/>
    </row>
    <row r="24" spans="1:18" s="77" customFormat="1" ht="14.1" customHeight="1">
      <c r="A24" s="7" t="s">
        <v>57</v>
      </c>
      <c r="B24" s="135"/>
      <c r="C24" s="70"/>
      <c r="D24" s="70"/>
      <c r="E24" s="70"/>
      <c r="F24" s="70"/>
      <c r="G24" s="70"/>
      <c r="H24" s="70"/>
      <c r="I24" s="70"/>
      <c r="J24" s="70"/>
      <c r="K24" s="70"/>
      <c r="L24" s="70"/>
      <c r="M24" s="70"/>
      <c r="N24" s="70"/>
      <c r="O24" s="70"/>
      <c r="P24" s="55">
        <f t="shared" si="8"/>
        <v>0</v>
      </c>
      <c r="R24" s="128"/>
    </row>
    <row r="25" spans="1:18" s="77" customFormat="1" ht="14.1" customHeight="1">
      <c r="A25" s="7" t="s">
        <v>19</v>
      </c>
      <c r="B25" s="135"/>
      <c r="C25" s="70"/>
      <c r="D25" s="70"/>
      <c r="E25" s="70"/>
      <c r="F25" s="70"/>
      <c r="G25" s="70"/>
      <c r="H25" s="70"/>
      <c r="I25" s="70"/>
      <c r="J25" s="70"/>
      <c r="K25" s="70"/>
      <c r="L25" s="70"/>
      <c r="M25" s="70"/>
      <c r="N25" s="70"/>
      <c r="O25" s="70"/>
      <c r="P25" s="55">
        <f t="shared" si="8"/>
        <v>0</v>
      </c>
      <c r="R25" s="128"/>
    </row>
    <row r="26" spans="1:18" s="77" customFormat="1" ht="14.1" customHeight="1">
      <c r="A26" s="7" t="s">
        <v>20</v>
      </c>
      <c r="B26" s="135"/>
      <c r="C26" s="70"/>
      <c r="D26" s="70"/>
      <c r="E26" s="70"/>
      <c r="F26" s="70"/>
      <c r="G26" s="70"/>
      <c r="H26" s="70"/>
      <c r="I26" s="70"/>
      <c r="J26" s="70"/>
      <c r="K26" s="70"/>
      <c r="L26" s="70"/>
      <c r="M26" s="70"/>
      <c r="N26" s="70"/>
      <c r="O26" s="70"/>
      <c r="P26" s="55">
        <f t="shared" si="8"/>
        <v>0</v>
      </c>
      <c r="R26" s="128"/>
    </row>
    <row r="27" spans="1:18" s="77" customFormat="1" ht="14.1" customHeight="1">
      <c r="A27" s="7" t="s">
        <v>50</v>
      </c>
      <c r="B27" s="135"/>
      <c r="C27" s="70"/>
      <c r="D27" s="70"/>
      <c r="E27" s="70"/>
      <c r="F27" s="70"/>
      <c r="G27" s="70"/>
      <c r="H27" s="70"/>
      <c r="I27" s="70"/>
      <c r="J27" s="70"/>
      <c r="K27" s="70"/>
      <c r="L27" s="70"/>
      <c r="M27" s="70"/>
      <c r="N27" s="70"/>
      <c r="O27" s="70"/>
      <c r="P27" s="55">
        <f t="shared" si="8"/>
        <v>0</v>
      </c>
      <c r="R27" s="128"/>
    </row>
    <row r="28" spans="1:18" s="77" customFormat="1" ht="14.1" customHeight="1">
      <c r="A28" s="7" t="s">
        <v>91</v>
      </c>
      <c r="B28" s="135"/>
      <c r="C28" s="70"/>
      <c r="D28" s="70"/>
      <c r="E28" s="70"/>
      <c r="F28" s="70"/>
      <c r="G28" s="70"/>
      <c r="H28" s="70"/>
      <c r="I28" s="70"/>
      <c r="J28" s="70"/>
      <c r="K28" s="70"/>
      <c r="L28" s="70"/>
      <c r="M28" s="70"/>
      <c r="N28" s="70"/>
      <c r="O28" s="70"/>
      <c r="P28" s="55">
        <f t="shared" si="8"/>
        <v>0</v>
      </c>
      <c r="R28" s="128"/>
    </row>
    <row r="29" spans="1:18" s="77" customFormat="1" ht="14.1" customHeight="1">
      <c r="A29" s="7" t="s">
        <v>92</v>
      </c>
      <c r="B29" s="135"/>
      <c r="C29" s="70"/>
      <c r="D29" s="70"/>
      <c r="E29" s="70"/>
      <c r="F29" s="70"/>
      <c r="G29" s="70"/>
      <c r="H29" s="70"/>
      <c r="I29" s="70"/>
      <c r="J29" s="70"/>
      <c r="K29" s="70"/>
      <c r="L29" s="70"/>
      <c r="M29" s="70"/>
      <c r="N29" s="70"/>
      <c r="O29" s="70"/>
      <c r="P29" s="55">
        <f t="shared" si="8"/>
        <v>0</v>
      </c>
      <c r="R29" s="128"/>
    </row>
    <row r="30" spans="1:18" s="77" customFormat="1" ht="14.1" customHeight="1">
      <c r="A30" s="7" t="s">
        <v>21</v>
      </c>
      <c r="B30" s="135"/>
      <c r="C30" s="70"/>
      <c r="D30" s="70"/>
      <c r="E30" s="70"/>
      <c r="F30" s="70"/>
      <c r="G30" s="70"/>
      <c r="H30" s="70"/>
      <c r="I30" s="70"/>
      <c r="J30" s="70"/>
      <c r="K30" s="70"/>
      <c r="L30" s="70"/>
      <c r="M30" s="70"/>
      <c r="N30" s="70"/>
      <c r="O30" s="70"/>
      <c r="P30" s="55">
        <f t="shared" si="8"/>
        <v>0</v>
      </c>
      <c r="R30" s="128"/>
    </row>
    <row r="31" spans="1:18" s="77" customFormat="1" ht="14.1" customHeight="1">
      <c r="A31" s="7" t="s">
        <v>22</v>
      </c>
      <c r="B31" s="135"/>
      <c r="C31" s="70"/>
      <c r="D31" s="70"/>
      <c r="E31" s="70"/>
      <c r="F31" s="70"/>
      <c r="G31" s="70"/>
      <c r="H31" s="70"/>
      <c r="I31" s="70"/>
      <c r="J31" s="70"/>
      <c r="K31" s="70"/>
      <c r="L31" s="70"/>
      <c r="M31" s="70"/>
      <c r="N31" s="70"/>
      <c r="O31" s="70"/>
      <c r="P31" s="55">
        <f t="shared" si="8"/>
        <v>0</v>
      </c>
      <c r="R31" s="128"/>
    </row>
    <row r="32" spans="1:18" s="77" customFormat="1" ht="14.1" customHeight="1">
      <c r="A32" s="7" t="s">
        <v>51</v>
      </c>
      <c r="B32" s="135"/>
      <c r="C32" s="70"/>
      <c r="D32" s="70"/>
      <c r="E32" s="70"/>
      <c r="F32" s="70"/>
      <c r="G32" s="70"/>
      <c r="H32" s="70"/>
      <c r="I32" s="70"/>
      <c r="J32" s="70"/>
      <c r="K32" s="70"/>
      <c r="L32" s="70"/>
      <c r="M32" s="70"/>
      <c r="N32" s="70"/>
      <c r="O32" s="70"/>
      <c r="P32" s="55">
        <f t="shared" si="8"/>
        <v>0</v>
      </c>
      <c r="R32" s="128"/>
    </row>
    <row r="33" spans="1:18" s="77" customFormat="1" ht="14.1" customHeight="1">
      <c r="A33" s="7" t="s">
        <v>52</v>
      </c>
      <c r="B33" s="135"/>
      <c r="C33" s="71"/>
      <c r="D33" s="71"/>
      <c r="E33" s="71"/>
      <c r="F33" s="71"/>
      <c r="G33" s="71"/>
      <c r="H33" s="71"/>
      <c r="I33" s="71"/>
      <c r="J33" s="71"/>
      <c r="K33" s="71"/>
      <c r="L33" s="71"/>
      <c r="M33" s="71"/>
      <c r="N33" s="71"/>
      <c r="O33" s="71"/>
      <c r="P33" s="55">
        <f t="shared" si="8"/>
        <v>0</v>
      </c>
      <c r="R33" s="128"/>
    </row>
    <row r="34" spans="1:18" s="77" customFormat="1" ht="14.1" customHeight="1">
      <c r="A34" s="7" t="s">
        <v>53</v>
      </c>
      <c r="B34" s="135"/>
      <c r="C34" s="71"/>
      <c r="D34" s="71"/>
      <c r="E34" s="71"/>
      <c r="F34" s="71"/>
      <c r="G34" s="71"/>
      <c r="H34" s="71"/>
      <c r="I34" s="71"/>
      <c r="J34" s="71"/>
      <c r="K34" s="71"/>
      <c r="L34" s="71"/>
      <c r="M34" s="71"/>
      <c r="N34" s="71"/>
      <c r="O34" s="71"/>
      <c r="P34" s="55">
        <f t="shared" si="8"/>
        <v>0</v>
      </c>
      <c r="R34" s="128"/>
    </row>
    <row r="35" spans="1:18" s="77" customFormat="1" ht="14.1" customHeight="1">
      <c r="A35" s="7" t="s">
        <v>93</v>
      </c>
      <c r="B35" s="135"/>
      <c r="C35" s="71"/>
      <c r="D35" s="71"/>
      <c r="E35" s="71"/>
      <c r="F35" s="71"/>
      <c r="G35" s="71"/>
      <c r="H35" s="71"/>
      <c r="I35" s="71"/>
      <c r="J35" s="71"/>
      <c r="K35" s="71"/>
      <c r="L35" s="71"/>
      <c r="M35" s="71"/>
      <c r="N35" s="71"/>
      <c r="O35" s="71"/>
      <c r="P35" s="55">
        <f t="shared" si="8"/>
        <v>0</v>
      </c>
      <c r="R35" s="128"/>
    </row>
    <row r="36" spans="1:18" s="77" customFormat="1" ht="14.1" customHeight="1" thickBot="1">
      <c r="A36" s="7" t="s">
        <v>94</v>
      </c>
      <c r="B36" s="133">
        <v>0</v>
      </c>
      <c r="C36" s="71">
        <f>+$B$36*C35</f>
        <v>0</v>
      </c>
      <c r="D36" s="71">
        <f t="shared" ref="D36:O36" si="9">+$B$36*D35</f>
        <v>0</v>
      </c>
      <c r="E36" s="71">
        <f t="shared" si="9"/>
        <v>0</v>
      </c>
      <c r="F36" s="71">
        <f t="shared" si="9"/>
        <v>0</v>
      </c>
      <c r="G36" s="71">
        <f t="shared" si="9"/>
        <v>0</v>
      </c>
      <c r="H36" s="71">
        <f t="shared" si="9"/>
        <v>0</v>
      </c>
      <c r="I36" s="71">
        <f>+$B$36*I35</f>
        <v>0</v>
      </c>
      <c r="J36" s="71">
        <f t="shared" si="9"/>
        <v>0</v>
      </c>
      <c r="K36" s="71">
        <f t="shared" si="9"/>
        <v>0</v>
      </c>
      <c r="L36" s="71">
        <f t="shared" si="9"/>
        <v>0</v>
      </c>
      <c r="M36" s="71">
        <f t="shared" si="9"/>
        <v>0</v>
      </c>
      <c r="N36" s="71">
        <f t="shared" si="9"/>
        <v>0</v>
      </c>
      <c r="O36" s="71">
        <f t="shared" si="9"/>
        <v>0</v>
      </c>
      <c r="P36" s="55">
        <f t="shared" si="8"/>
        <v>0</v>
      </c>
      <c r="R36" s="128"/>
    </row>
    <row r="37" spans="1:18" s="77" customFormat="1" ht="15.95" customHeight="1" thickBot="1">
      <c r="A37" s="84" t="s">
        <v>24</v>
      </c>
      <c r="B37" s="22"/>
      <c r="C37" s="67">
        <f t="shared" ref="C37:P37" si="10">SUM(C20:C36)</f>
        <v>0</v>
      </c>
      <c r="D37" s="67">
        <f t="shared" si="10"/>
        <v>0</v>
      </c>
      <c r="E37" s="67">
        <f t="shared" si="10"/>
        <v>0</v>
      </c>
      <c r="F37" s="67">
        <f t="shared" si="10"/>
        <v>0</v>
      </c>
      <c r="G37" s="67">
        <f t="shared" si="10"/>
        <v>0</v>
      </c>
      <c r="H37" s="67">
        <f t="shared" si="10"/>
        <v>0</v>
      </c>
      <c r="I37" s="67">
        <f t="shared" si="10"/>
        <v>0</v>
      </c>
      <c r="J37" s="67">
        <f t="shared" si="10"/>
        <v>0</v>
      </c>
      <c r="K37" s="67">
        <f t="shared" si="10"/>
        <v>0</v>
      </c>
      <c r="L37" s="67">
        <f t="shared" si="10"/>
        <v>0</v>
      </c>
      <c r="M37" s="67">
        <f t="shared" si="10"/>
        <v>0</v>
      </c>
      <c r="N37" s="67">
        <f t="shared" si="10"/>
        <v>0</v>
      </c>
      <c r="O37" s="67">
        <f t="shared" si="10"/>
        <v>0</v>
      </c>
      <c r="P37" s="67">
        <f t="shared" si="10"/>
        <v>0</v>
      </c>
      <c r="Q37" s="298">
        <f>SUM(C37:O37)</f>
        <v>0</v>
      </c>
      <c r="R37" s="128"/>
    </row>
    <row r="38" spans="1:18" s="77" customFormat="1" ht="15.95" customHeight="1">
      <c r="A38" s="73" t="s">
        <v>23</v>
      </c>
      <c r="B38" s="140"/>
      <c r="C38" s="74">
        <f t="shared" ref="C38:O38" si="11">SUM(C19-C37)</f>
        <v>0</v>
      </c>
      <c r="D38" s="56">
        <f t="shared" si="11"/>
        <v>0</v>
      </c>
      <c r="E38" s="56">
        <f t="shared" si="11"/>
        <v>0</v>
      </c>
      <c r="F38" s="56">
        <f t="shared" si="11"/>
        <v>0</v>
      </c>
      <c r="G38" s="56">
        <f t="shared" si="11"/>
        <v>0</v>
      </c>
      <c r="H38" s="56">
        <f t="shared" si="11"/>
        <v>0</v>
      </c>
      <c r="I38" s="56">
        <f t="shared" si="11"/>
        <v>0</v>
      </c>
      <c r="J38" s="56">
        <f t="shared" si="11"/>
        <v>0</v>
      </c>
      <c r="K38" s="56">
        <f t="shared" si="11"/>
        <v>0</v>
      </c>
      <c r="L38" s="56">
        <f t="shared" si="11"/>
        <v>0</v>
      </c>
      <c r="M38" s="56">
        <f t="shared" si="11"/>
        <v>0</v>
      </c>
      <c r="N38" s="56">
        <f t="shared" si="11"/>
        <v>0</v>
      </c>
      <c r="O38" s="56">
        <f t="shared" si="11"/>
        <v>0</v>
      </c>
      <c r="P38" s="56">
        <f>SUM(C38:O38)</f>
        <v>0</v>
      </c>
      <c r="R38" s="128"/>
    </row>
    <row r="39" spans="1:18" s="77" customFormat="1" ht="14.1" customHeight="1">
      <c r="A39" s="24" t="s">
        <v>11</v>
      </c>
      <c r="B39" s="141"/>
      <c r="C39" s="279"/>
      <c r="D39" s="280"/>
      <c r="E39" s="280"/>
      <c r="F39" s="280"/>
      <c r="G39" s="280"/>
      <c r="H39" s="280"/>
      <c r="I39" s="280"/>
      <c r="J39" s="280"/>
      <c r="K39" s="280"/>
      <c r="L39" s="280"/>
      <c r="M39" s="280"/>
      <c r="N39" s="280"/>
      <c r="O39" s="280"/>
      <c r="P39" s="281"/>
      <c r="R39" s="128"/>
    </row>
    <row r="40" spans="1:18" s="121" customFormat="1" ht="14.1" customHeight="1">
      <c r="A40" s="7" t="s">
        <v>10</v>
      </c>
      <c r="B40" s="141"/>
      <c r="C40" s="75"/>
      <c r="D40" s="75"/>
      <c r="E40" s="75"/>
      <c r="F40" s="75"/>
      <c r="G40" s="75"/>
      <c r="H40" s="75"/>
      <c r="I40" s="75"/>
      <c r="J40" s="75"/>
      <c r="K40" s="75"/>
      <c r="L40" s="75"/>
      <c r="M40" s="75"/>
      <c r="N40" s="75"/>
      <c r="O40" s="75"/>
      <c r="P40" s="64">
        <f>SUM(C40:O40)</f>
        <v>0</v>
      </c>
      <c r="R40" s="128"/>
    </row>
    <row r="41" spans="1:18" s="121" customFormat="1" ht="14.1" customHeight="1">
      <c r="A41" s="7" t="s">
        <v>54</v>
      </c>
      <c r="B41" s="141"/>
      <c r="C41" s="75"/>
      <c r="D41" s="75"/>
      <c r="E41" s="75"/>
      <c r="F41" s="75"/>
      <c r="G41" s="75"/>
      <c r="H41" s="75"/>
      <c r="I41" s="75"/>
      <c r="J41" s="75"/>
      <c r="K41" s="75"/>
      <c r="L41" s="75"/>
      <c r="M41" s="75"/>
      <c r="N41" s="75"/>
      <c r="O41" s="75"/>
      <c r="P41" s="64">
        <f>SUM(C41:O41)</f>
        <v>0</v>
      </c>
      <c r="R41" s="128"/>
    </row>
    <row r="42" spans="1:18" s="77" customFormat="1" ht="14.1" customHeight="1">
      <c r="A42" s="7" t="s">
        <v>3</v>
      </c>
      <c r="B42" s="135"/>
      <c r="C42" s="70"/>
      <c r="D42" s="54"/>
      <c r="E42" s="54"/>
      <c r="F42" s="54"/>
      <c r="G42" s="54"/>
      <c r="H42" s="54"/>
      <c r="I42" s="54"/>
      <c r="J42" s="54"/>
      <c r="K42" s="54"/>
      <c r="L42" s="54"/>
      <c r="M42" s="54"/>
      <c r="N42" s="54"/>
      <c r="O42" s="54"/>
      <c r="P42" s="55">
        <f>SUM(C42:O42)</f>
        <v>0</v>
      </c>
      <c r="R42" s="128"/>
    </row>
    <row r="43" spans="1:18" s="77" customFormat="1" ht="14.1" customHeight="1">
      <c r="A43" s="7"/>
      <c r="B43" s="135"/>
      <c r="C43" s="54"/>
      <c r="D43" s="54"/>
      <c r="E43" s="54"/>
      <c r="F43" s="54"/>
      <c r="G43" s="54"/>
      <c r="H43" s="54"/>
      <c r="I43" s="54"/>
      <c r="J43" s="54"/>
      <c r="K43" s="54"/>
      <c r="L43" s="54"/>
      <c r="M43" s="54"/>
      <c r="N43" s="54"/>
      <c r="O43" s="54"/>
      <c r="P43" s="55">
        <f>SUM(C43:O43)</f>
        <v>0</v>
      </c>
      <c r="R43" s="128"/>
    </row>
    <row r="44" spans="1:18" s="77" customFormat="1" ht="14.1" customHeight="1">
      <c r="A44" s="76" t="s">
        <v>12</v>
      </c>
      <c r="B44" s="142"/>
      <c r="C44" s="279"/>
      <c r="D44" s="280"/>
      <c r="E44" s="280"/>
      <c r="F44" s="280"/>
      <c r="G44" s="280"/>
      <c r="H44" s="280"/>
      <c r="I44" s="280"/>
      <c r="J44" s="280"/>
      <c r="K44" s="280"/>
      <c r="L44" s="280"/>
      <c r="M44" s="280"/>
      <c r="N44" s="280"/>
      <c r="O44" s="280"/>
      <c r="P44" s="281"/>
      <c r="R44" s="128"/>
    </row>
    <row r="45" spans="1:18" s="77" customFormat="1" ht="14.1" customHeight="1">
      <c r="A45" s="129"/>
      <c r="B45" s="21"/>
      <c r="C45" s="71"/>
      <c r="D45" s="71"/>
      <c r="E45" s="71"/>
      <c r="F45" s="71"/>
      <c r="G45" s="71"/>
      <c r="H45" s="71"/>
      <c r="I45" s="71"/>
      <c r="J45" s="71"/>
      <c r="K45" s="71"/>
      <c r="L45" s="71"/>
      <c r="M45" s="71"/>
      <c r="N45" s="71"/>
      <c r="O45" s="71"/>
      <c r="P45" s="58">
        <f t="shared" ref="P45:P50" si="12">SUM(C45:O45)</f>
        <v>0</v>
      </c>
      <c r="R45" s="128"/>
    </row>
    <row r="46" spans="1:18" s="77" customFormat="1" ht="14.1" customHeight="1">
      <c r="A46" s="21" t="s">
        <v>55</v>
      </c>
      <c r="B46" s="143"/>
      <c r="C46" s="63"/>
      <c r="D46" s="63"/>
      <c r="E46" s="63"/>
      <c r="F46" s="63"/>
      <c r="G46" s="63"/>
      <c r="H46" s="63"/>
      <c r="I46" s="63"/>
      <c r="J46" s="63"/>
      <c r="K46" s="63"/>
      <c r="L46" s="63"/>
      <c r="M46" s="63"/>
      <c r="N46" s="63"/>
      <c r="O46" s="63"/>
      <c r="P46" s="58">
        <f t="shared" si="12"/>
        <v>0</v>
      </c>
      <c r="R46" s="128"/>
    </row>
    <row r="47" spans="1:18" s="77" customFormat="1" ht="15" customHeight="1">
      <c r="A47" s="21" t="s">
        <v>56</v>
      </c>
      <c r="B47" s="143"/>
      <c r="C47" s="70"/>
      <c r="D47" s="70"/>
      <c r="E47" s="70"/>
      <c r="F47" s="70"/>
      <c r="G47" s="70"/>
      <c r="H47" s="70"/>
      <c r="I47" s="70"/>
      <c r="J47" s="70"/>
      <c r="K47" s="70"/>
      <c r="L47" s="70"/>
      <c r="M47" s="70"/>
      <c r="N47" s="70"/>
      <c r="O47" s="70"/>
      <c r="P47" s="55">
        <f t="shared" si="12"/>
        <v>0</v>
      </c>
      <c r="R47" s="128"/>
    </row>
    <row r="48" spans="1:18" s="77" customFormat="1" ht="14.1" customHeight="1">
      <c r="A48" s="21" t="s">
        <v>13</v>
      </c>
      <c r="B48" s="143"/>
      <c r="C48" s="70"/>
      <c r="D48" s="70"/>
      <c r="E48" s="70"/>
      <c r="F48" s="70"/>
      <c r="G48" s="70"/>
      <c r="H48" s="70"/>
      <c r="I48" s="70"/>
      <c r="J48" s="70"/>
      <c r="K48" s="70"/>
      <c r="L48" s="70"/>
      <c r="M48" s="70"/>
      <c r="N48" s="70"/>
      <c r="O48" s="70"/>
      <c r="P48" s="55">
        <f t="shared" si="12"/>
        <v>0</v>
      </c>
      <c r="R48" s="128"/>
    </row>
    <row r="49" spans="1:22" s="130" customFormat="1" ht="14.1" customHeight="1">
      <c r="A49" s="267"/>
      <c r="B49" s="143"/>
      <c r="C49" s="70"/>
      <c r="D49" s="70"/>
      <c r="E49" s="70"/>
      <c r="F49" s="70"/>
      <c r="G49" s="70"/>
      <c r="H49" s="70"/>
      <c r="I49" s="70"/>
      <c r="J49" s="70"/>
      <c r="K49" s="70"/>
      <c r="L49" s="70"/>
      <c r="M49" s="70"/>
      <c r="N49" s="70"/>
      <c r="O49" s="70"/>
      <c r="P49" s="58">
        <f t="shared" si="12"/>
        <v>0</v>
      </c>
      <c r="R49" s="128"/>
    </row>
    <row r="50" spans="1:22" s="130" customFormat="1" ht="14.1" customHeight="1" thickBot="1">
      <c r="A50" s="22" t="s">
        <v>15</v>
      </c>
      <c r="B50" s="137">
        <v>0</v>
      </c>
      <c r="C50" s="32">
        <f>C38*$B$50</f>
        <v>0</v>
      </c>
      <c r="D50" s="32">
        <f t="shared" ref="D50:O50" si="13">D38*$B$50</f>
        <v>0</v>
      </c>
      <c r="E50" s="32">
        <f t="shared" si="13"/>
        <v>0</v>
      </c>
      <c r="F50" s="32">
        <f t="shared" si="13"/>
        <v>0</v>
      </c>
      <c r="G50" s="32">
        <f t="shared" si="13"/>
        <v>0</v>
      </c>
      <c r="H50" s="32">
        <f t="shared" si="13"/>
        <v>0</v>
      </c>
      <c r="I50" s="32">
        <f t="shared" si="13"/>
        <v>0</v>
      </c>
      <c r="J50" s="32">
        <f t="shared" si="13"/>
        <v>0</v>
      </c>
      <c r="K50" s="32">
        <f t="shared" si="13"/>
        <v>0</v>
      </c>
      <c r="L50" s="32">
        <f t="shared" si="13"/>
        <v>0</v>
      </c>
      <c r="M50" s="32">
        <f t="shared" si="13"/>
        <v>0</v>
      </c>
      <c r="N50" s="32">
        <f t="shared" si="13"/>
        <v>0</v>
      </c>
      <c r="O50" s="32">
        <f t="shared" si="13"/>
        <v>0</v>
      </c>
      <c r="P50" s="58">
        <f t="shared" si="12"/>
        <v>0</v>
      </c>
    </row>
    <row r="51" spans="1:22" s="77" customFormat="1" ht="15.95" customHeight="1">
      <c r="A51" s="24" t="s">
        <v>58</v>
      </c>
      <c r="B51" s="144"/>
      <c r="C51" s="148">
        <f xml:space="preserve"> C38+C40+C41+C42+C43-C45-C46-C47-C48-C49-C50</f>
        <v>0</v>
      </c>
      <c r="D51" s="148">
        <f t="shared" ref="D51:P51" si="14" xml:space="preserve"> D38+D40+D41+D42+D43-D45-D46-D47-D48-D49-D50</f>
        <v>0</v>
      </c>
      <c r="E51" s="148">
        <f t="shared" si="14"/>
        <v>0</v>
      </c>
      <c r="F51" s="148">
        <f t="shared" si="14"/>
        <v>0</v>
      </c>
      <c r="G51" s="148">
        <f t="shared" si="14"/>
        <v>0</v>
      </c>
      <c r="H51" s="148">
        <f t="shared" si="14"/>
        <v>0</v>
      </c>
      <c r="I51" s="148">
        <f t="shared" si="14"/>
        <v>0</v>
      </c>
      <c r="J51" s="148">
        <f t="shared" si="14"/>
        <v>0</v>
      </c>
      <c r="K51" s="148">
        <f t="shared" si="14"/>
        <v>0</v>
      </c>
      <c r="L51" s="148">
        <f t="shared" si="14"/>
        <v>0</v>
      </c>
      <c r="M51" s="148">
        <f t="shared" si="14"/>
        <v>0</v>
      </c>
      <c r="N51" s="148">
        <f t="shared" si="14"/>
        <v>0</v>
      </c>
      <c r="O51" s="148">
        <f t="shared" si="14"/>
        <v>0</v>
      </c>
      <c r="P51" s="148">
        <f t="shared" si="14"/>
        <v>0</v>
      </c>
    </row>
    <row r="52" spans="1:22" s="77" customFormat="1" ht="15" customHeight="1" thickBot="1">
      <c r="A52" s="24" t="s">
        <v>5</v>
      </c>
      <c r="B52" s="144"/>
      <c r="C52" s="54">
        <v>0</v>
      </c>
      <c r="D52" s="8">
        <f>C53</f>
        <v>0</v>
      </c>
      <c r="E52" s="8">
        <f>D53</f>
        <v>0</v>
      </c>
      <c r="F52" s="8">
        <f t="shared" ref="F52:P52" si="15">E53</f>
        <v>0</v>
      </c>
      <c r="G52" s="8">
        <f t="shared" si="15"/>
        <v>0</v>
      </c>
      <c r="H52" s="8">
        <f t="shared" si="15"/>
        <v>0</v>
      </c>
      <c r="I52" s="8">
        <f t="shared" si="15"/>
        <v>0</v>
      </c>
      <c r="J52" s="8">
        <f t="shared" si="15"/>
        <v>0</v>
      </c>
      <c r="K52" s="8">
        <f t="shared" si="15"/>
        <v>0</v>
      </c>
      <c r="L52" s="8">
        <f t="shared" si="15"/>
        <v>0</v>
      </c>
      <c r="M52" s="8">
        <f t="shared" si="15"/>
        <v>0</v>
      </c>
      <c r="N52" s="8">
        <f t="shared" si="15"/>
        <v>0</v>
      </c>
      <c r="O52" s="8">
        <f t="shared" si="15"/>
        <v>0</v>
      </c>
      <c r="P52" s="8">
        <f t="shared" si="15"/>
        <v>0</v>
      </c>
      <c r="Q52" s="77" t="s">
        <v>1</v>
      </c>
      <c r="R52" s="128"/>
      <c r="S52" s="77" t="s">
        <v>1</v>
      </c>
      <c r="T52" s="77" t="s">
        <v>1</v>
      </c>
      <c r="U52" s="77" t="s">
        <v>2</v>
      </c>
      <c r="V52" s="77" t="s">
        <v>1</v>
      </c>
    </row>
    <row r="53" spans="1:22" s="77" customFormat="1" ht="15" customHeight="1">
      <c r="A53" s="73" t="s">
        <v>4</v>
      </c>
      <c r="B53" s="140"/>
      <c r="C53" s="31">
        <f t="shared" ref="C53:O53" si="16">C51+C52</f>
        <v>0</v>
      </c>
      <c r="D53" s="31">
        <f t="shared" si="16"/>
        <v>0</v>
      </c>
      <c r="E53" s="31">
        <f t="shared" si="16"/>
        <v>0</v>
      </c>
      <c r="F53" s="31">
        <f t="shared" si="16"/>
        <v>0</v>
      </c>
      <c r="G53" s="31">
        <f t="shared" si="16"/>
        <v>0</v>
      </c>
      <c r="H53" s="31">
        <f t="shared" si="16"/>
        <v>0</v>
      </c>
      <c r="I53" s="31">
        <f t="shared" si="16"/>
        <v>0</v>
      </c>
      <c r="J53" s="31">
        <f t="shared" si="16"/>
        <v>0</v>
      </c>
      <c r="K53" s="31">
        <f t="shared" si="16"/>
        <v>0</v>
      </c>
      <c r="L53" s="31">
        <f t="shared" si="16"/>
        <v>0</v>
      </c>
      <c r="M53" s="31">
        <f t="shared" si="16"/>
        <v>0</v>
      </c>
      <c r="N53" s="31">
        <f t="shared" si="16"/>
        <v>0</v>
      </c>
      <c r="O53" s="31">
        <f t="shared" si="16"/>
        <v>0</v>
      </c>
      <c r="P53" s="31" t="s">
        <v>1</v>
      </c>
      <c r="R53" s="128"/>
    </row>
    <row r="54" spans="1:22" s="77" customFormat="1">
      <c r="A54" s="28"/>
      <c r="B54" s="145"/>
      <c r="C54" s="28"/>
      <c r="D54" s="28"/>
      <c r="E54" s="28"/>
      <c r="F54" s="28"/>
      <c r="G54" s="28"/>
      <c r="H54" s="28"/>
      <c r="I54" s="28"/>
      <c r="J54" s="28"/>
      <c r="K54" s="28"/>
      <c r="L54" s="28"/>
      <c r="M54" s="28"/>
      <c r="N54" s="28"/>
      <c r="O54" s="28"/>
      <c r="P54" s="28"/>
      <c r="R54" s="120"/>
    </row>
    <row r="55" spans="1:22">
      <c r="E55" s="77"/>
    </row>
    <row r="56" spans="1:22">
      <c r="E56" s="77"/>
    </row>
  </sheetData>
  <sheetProtection formatCells="0"/>
  <mergeCells count="6">
    <mergeCell ref="C4:P4"/>
    <mergeCell ref="C44:P44"/>
    <mergeCell ref="C20:P20"/>
    <mergeCell ref="C39:P39"/>
    <mergeCell ref="A1:E1"/>
    <mergeCell ref="A2:I2"/>
  </mergeCells>
  <phoneticPr fontId="0" type="noConversion"/>
  <printOptions horizontalCentered="1" verticalCentered="1"/>
  <pageMargins left="0.19685039370078741" right="0.19685039370078741" top="0.15748031496062992" bottom="0.15748031496062992" header="0" footer="0"/>
  <pageSetup scale="81"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dimension ref="A1:U48"/>
  <sheetViews>
    <sheetView topLeftCell="A7" workbookViewId="0">
      <selection activeCell="A42" sqref="A42"/>
    </sheetView>
  </sheetViews>
  <sheetFormatPr defaultRowHeight="12.75"/>
  <cols>
    <col min="1" max="1" width="35.85546875" customWidth="1"/>
    <col min="2" max="2" width="11.28515625" style="52" customWidth="1"/>
    <col min="3" max="4" width="11.28515625" style="114" customWidth="1"/>
    <col min="5" max="5" width="12.7109375" style="115" customWidth="1"/>
    <col min="6" max="6" width="12.7109375" style="114" customWidth="1"/>
    <col min="7" max="7" width="62.7109375" style="35" customWidth="1"/>
  </cols>
  <sheetData>
    <row r="1" spans="1:21" s="3" customFormat="1" ht="33.75" customHeight="1">
      <c r="A1" s="89" t="str">
        <f>'CF Year 1'!A4</f>
        <v xml:space="preserve"> </v>
      </c>
      <c r="B1" s="90" t="s">
        <v>29</v>
      </c>
      <c r="C1" s="110" t="s">
        <v>30</v>
      </c>
      <c r="D1" s="187" t="s">
        <v>33</v>
      </c>
      <c r="E1" s="111" t="s">
        <v>31</v>
      </c>
      <c r="F1" s="110" t="s">
        <v>32</v>
      </c>
      <c r="G1" s="153" t="s">
        <v>34</v>
      </c>
    </row>
    <row r="2" spans="1:21" ht="15.95" customHeight="1">
      <c r="A2" s="195" t="str">
        <f>'CF Year 1'!A8</f>
        <v>Revenue</v>
      </c>
      <c r="B2" s="196"/>
      <c r="C2" s="197"/>
      <c r="D2" s="197"/>
      <c r="E2" s="197"/>
      <c r="F2" s="198"/>
      <c r="G2" s="154"/>
    </row>
    <row r="3" spans="1:21" ht="14.1" customHeight="1">
      <c r="A3" s="7" t="str">
        <f>'CF Year 1'!A9</f>
        <v>Cash Sales per unit #1 (formula)</v>
      </c>
      <c r="B3" s="46"/>
      <c r="C3" s="8">
        <f>SUM('CF Year 1'!C9)</f>
        <v>0</v>
      </c>
      <c r="D3" s="9">
        <f>SUM(C3-B3)</f>
        <v>0</v>
      </c>
      <c r="E3" s="10">
        <f t="shared" ref="E3:F6" si="0">B3</f>
        <v>0</v>
      </c>
      <c r="F3" s="11">
        <f t="shared" si="0"/>
        <v>0</v>
      </c>
      <c r="G3" s="155"/>
    </row>
    <row r="4" spans="1:21" ht="14.1" customHeight="1">
      <c r="A4" s="7" t="str">
        <f>'CF Year 1'!A10</f>
        <v>Cash Sales per unit #2 (formula)</v>
      </c>
      <c r="B4" s="46"/>
      <c r="C4" s="8">
        <f>SUM('CF Year 1'!C10)</f>
        <v>0</v>
      </c>
      <c r="D4" s="9">
        <f>SUM(C4-B4)</f>
        <v>0</v>
      </c>
      <c r="E4" s="10">
        <f t="shared" si="0"/>
        <v>0</v>
      </c>
      <c r="F4" s="11">
        <f t="shared" si="0"/>
        <v>0</v>
      </c>
      <c r="G4" s="155"/>
    </row>
    <row r="5" spans="1:21" ht="14.1" customHeight="1">
      <c r="A5" s="7" t="str">
        <f>'CF Year 1'!A11</f>
        <v xml:space="preserve"> Other Revenue</v>
      </c>
      <c r="B5" s="46"/>
      <c r="C5" s="8">
        <f>SUM('CF Year 1'!C11)</f>
        <v>0</v>
      </c>
      <c r="D5" s="9">
        <f>SUM(C5-B5)</f>
        <v>0</v>
      </c>
      <c r="E5" s="12">
        <f t="shared" si="0"/>
        <v>0</v>
      </c>
      <c r="F5" s="11">
        <f t="shared" si="0"/>
        <v>0</v>
      </c>
      <c r="G5" s="155"/>
    </row>
    <row r="6" spans="1:21" ht="14.1" customHeight="1" thickBot="1">
      <c r="A6" s="273"/>
      <c r="B6" s="87"/>
      <c r="C6" s="8">
        <f>SUM('CF Year 1'!C12)</f>
        <v>0</v>
      </c>
      <c r="D6" s="8">
        <f>SUM(C6-B6)</f>
        <v>0</v>
      </c>
      <c r="E6" s="12">
        <f t="shared" si="0"/>
        <v>0</v>
      </c>
      <c r="F6" s="11">
        <f t="shared" si="0"/>
        <v>0</v>
      </c>
      <c r="G6" s="156"/>
    </row>
    <row r="7" spans="1:21" s="5" customFormat="1" ht="14.1" customHeight="1">
      <c r="A7" s="224" t="str">
        <f>'CF Year 1'!A13</f>
        <v xml:space="preserve">Total Revenue </v>
      </c>
      <c r="B7" s="102">
        <f>SUM(B3:B6)</f>
        <v>0</v>
      </c>
      <c r="C7" s="13">
        <f>SUM(C3:C6)</f>
        <v>0</v>
      </c>
      <c r="D7" s="13">
        <f>SUM(D3:D6)</f>
        <v>0</v>
      </c>
      <c r="E7" s="14">
        <f>SUM(E3:E6)</f>
        <v>0</v>
      </c>
      <c r="F7" s="15">
        <f>SUM(F3:F6)</f>
        <v>0</v>
      </c>
      <c r="G7" s="156"/>
    </row>
    <row r="8" spans="1:21" ht="14.1" customHeight="1">
      <c r="A8" s="7" t="str">
        <f>'CF Year 1'!A14</f>
        <v xml:space="preserve">Product Cost (Inventory, Materials) </v>
      </c>
      <c r="B8" s="46"/>
      <c r="C8" s="8">
        <f>SUM('CF Year 1'!C14)</f>
        <v>0</v>
      </c>
      <c r="D8" s="8">
        <f>SUM(C8-B8)</f>
        <v>0</v>
      </c>
      <c r="E8" s="10">
        <f t="shared" ref="E8:F29" si="1">B8</f>
        <v>0</v>
      </c>
      <c r="F8" s="11">
        <f t="shared" si="1"/>
        <v>0</v>
      </c>
      <c r="G8" s="157"/>
      <c r="H8" s="2"/>
      <c r="I8" s="2"/>
      <c r="J8" s="2"/>
      <c r="K8" s="2"/>
      <c r="L8" s="2"/>
      <c r="M8" s="2"/>
      <c r="N8" s="2"/>
      <c r="O8" s="2"/>
      <c r="P8" s="2"/>
      <c r="Q8" s="2"/>
      <c r="R8" s="2"/>
      <c r="S8" s="2"/>
      <c r="T8" s="2"/>
      <c r="U8" s="2"/>
    </row>
    <row r="9" spans="1:21" ht="14.1" customHeight="1">
      <c r="A9" s="7" t="str">
        <f>'CF Year 1'!A15</f>
        <v>Direct Labour Costs-(formula %)</v>
      </c>
      <c r="B9" s="47"/>
      <c r="C9" s="8">
        <f>SUM('CF Year 1'!C15)</f>
        <v>0</v>
      </c>
      <c r="D9" s="8">
        <f t="shared" ref="D9:D11" si="2">SUM(C9-B9)</f>
        <v>0</v>
      </c>
      <c r="E9" s="10">
        <f t="shared" si="1"/>
        <v>0</v>
      </c>
      <c r="F9" s="11">
        <f t="shared" si="1"/>
        <v>0</v>
      </c>
      <c r="G9" s="157"/>
      <c r="H9" s="2"/>
      <c r="I9" s="2"/>
      <c r="J9" s="2"/>
      <c r="K9" s="2"/>
      <c r="L9" s="2"/>
      <c r="M9" s="2"/>
      <c r="N9" s="2"/>
      <c r="O9" s="2"/>
      <c r="P9" s="2"/>
      <c r="Q9" s="2"/>
      <c r="R9" s="2"/>
      <c r="S9" s="2"/>
      <c r="T9" s="2"/>
      <c r="U9" s="2"/>
    </row>
    <row r="10" spans="1:21" ht="14.1" customHeight="1">
      <c r="A10" s="7" t="str">
        <f>'CF Year 1'!A16</f>
        <v>Direct Labour Costs -(no formula)</v>
      </c>
      <c r="B10" s="180"/>
      <c r="C10" s="8">
        <f>SUM('CF Year 1'!C16)</f>
        <v>0</v>
      </c>
      <c r="D10" s="8">
        <f t="shared" si="2"/>
        <v>0</v>
      </c>
      <c r="E10" s="10">
        <f t="shared" si="1"/>
        <v>0</v>
      </c>
      <c r="F10" s="11">
        <f t="shared" si="1"/>
        <v>0</v>
      </c>
      <c r="G10" s="157"/>
      <c r="H10" s="2"/>
      <c r="I10" s="2"/>
      <c r="J10" s="2"/>
      <c r="K10" s="2"/>
      <c r="L10" s="2"/>
      <c r="M10" s="2"/>
      <c r="N10" s="2"/>
      <c r="O10" s="2"/>
      <c r="P10" s="2"/>
      <c r="Q10" s="2"/>
      <c r="R10" s="2"/>
      <c r="S10" s="2"/>
      <c r="T10" s="2"/>
      <c r="U10" s="2"/>
    </row>
    <row r="11" spans="1:21" ht="14.1" customHeight="1" thickBot="1">
      <c r="A11" s="7" t="str">
        <f>'CF Year 1'!A17</f>
        <v>Other Direct costs</v>
      </c>
      <c r="B11" s="188"/>
      <c r="C11" s="8">
        <f>SUM('CF Year 1'!C17)</f>
        <v>0</v>
      </c>
      <c r="D11" s="8">
        <f t="shared" si="2"/>
        <v>0</v>
      </c>
      <c r="E11" s="10">
        <f t="shared" si="1"/>
        <v>0</v>
      </c>
      <c r="F11" s="11">
        <f t="shared" si="1"/>
        <v>0</v>
      </c>
      <c r="G11" s="157"/>
      <c r="H11" s="2"/>
      <c r="I11" s="2"/>
      <c r="J11" s="2"/>
      <c r="K11" s="2"/>
      <c r="L11" s="2"/>
      <c r="M11" s="2"/>
      <c r="N11" s="2"/>
      <c r="O11" s="2"/>
      <c r="P11" s="2"/>
      <c r="Q11" s="2"/>
      <c r="R11" s="2"/>
      <c r="S11" s="2"/>
      <c r="T11" s="2"/>
      <c r="U11" s="2"/>
    </row>
    <row r="12" spans="1:21" s="5" customFormat="1" ht="14.1" customHeight="1">
      <c r="A12" s="224" t="str">
        <f>'CF Year 1'!A18</f>
        <v>Cost of Sales</v>
      </c>
      <c r="B12" s="102">
        <f>SUM(B8:B11)</f>
        <v>0</v>
      </c>
      <c r="C12" s="38">
        <f t="shared" ref="C12:F12" si="3">SUM(C8:C11)</f>
        <v>0</v>
      </c>
      <c r="D12" s="38">
        <f t="shared" si="3"/>
        <v>0</v>
      </c>
      <c r="E12" s="30">
        <f t="shared" si="3"/>
        <v>0</v>
      </c>
      <c r="F12" s="38">
        <f t="shared" si="3"/>
        <v>0</v>
      </c>
      <c r="G12" s="157"/>
      <c r="H12" s="6"/>
      <c r="I12" s="6"/>
      <c r="J12" s="6"/>
      <c r="K12" s="6"/>
      <c r="L12" s="6"/>
      <c r="M12" s="6"/>
      <c r="N12" s="6"/>
      <c r="O12" s="6"/>
      <c r="P12" s="6"/>
      <c r="Q12" s="6"/>
      <c r="R12" s="6"/>
      <c r="S12" s="6"/>
      <c r="T12" s="6"/>
      <c r="U12" s="6"/>
    </row>
    <row r="13" spans="1:21" s="5" customFormat="1" ht="14.1" customHeight="1">
      <c r="A13" s="224" t="str">
        <f>'CF Year 1'!A19</f>
        <v>Gross Margin</v>
      </c>
      <c r="B13" s="106">
        <f>B7-B12</f>
        <v>0</v>
      </c>
      <c r="C13" s="231">
        <f t="shared" ref="C13:F13" si="4">C7-C12</f>
        <v>0</v>
      </c>
      <c r="D13" s="231">
        <f t="shared" si="4"/>
        <v>0</v>
      </c>
      <c r="E13" s="165">
        <f t="shared" si="4"/>
        <v>0</v>
      </c>
      <c r="F13" s="231">
        <f t="shared" si="4"/>
        <v>0</v>
      </c>
      <c r="G13" s="225"/>
      <c r="H13" s="6"/>
      <c r="I13" s="6"/>
      <c r="J13" s="6"/>
      <c r="K13" s="6"/>
      <c r="L13" s="6"/>
      <c r="M13" s="6"/>
      <c r="N13" s="6"/>
      <c r="O13" s="6"/>
      <c r="P13" s="6"/>
      <c r="Q13" s="6"/>
      <c r="R13" s="6"/>
      <c r="S13" s="6"/>
      <c r="T13" s="6"/>
      <c r="U13" s="6"/>
    </row>
    <row r="14" spans="1:21" ht="14.1" customHeight="1">
      <c r="A14" s="69" t="str">
        <f>'CF Year 1'!A20</f>
        <v>Admin/Operational Expenses</v>
      </c>
      <c r="B14" s="179"/>
      <c r="C14" s="20"/>
      <c r="D14" s="20"/>
      <c r="E14" s="19"/>
      <c r="F14" s="32"/>
      <c r="G14" s="157"/>
      <c r="H14" s="2"/>
      <c r="I14" s="2"/>
      <c r="J14" s="2"/>
      <c r="K14" s="2"/>
      <c r="L14" s="2"/>
      <c r="M14" s="2"/>
      <c r="N14" s="2"/>
      <c r="O14" s="2"/>
      <c r="P14" s="2"/>
      <c r="Q14" s="2"/>
      <c r="R14" s="2"/>
      <c r="S14" s="2"/>
      <c r="T14" s="2"/>
      <c r="U14" s="2"/>
    </row>
    <row r="15" spans="1:21" ht="14.1" customHeight="1">
      <c r="A15" s="7" t="str">
        <f>'CF Year 1'!A21</f>
        <v xml:space="preserve"> Advertising </v>
      </c>
      <c r="B15" s="91"/>
      <c r="C15" s="9">
        <f>SUM('CF Year 1'!C21)</f>
        <v>0</v>
      </c>
      <c r="D15" s="8">
        <f t="shared" ref="D15:D30" si="5">SUM(C15-B15)</f>
        <v>0</v>
      </c>
      <c r="E15" s="10">
        <f t="shared" si="1"/>
        <v>0</v>
      </c>
      <c r="F15" s="11">
        <f t="shared" si="1"/>
        <v>0</v>
      </c>
      <c r="G15" s="157"/>
      <c r="H15" s="2"/>
      <c r="I15" s="2"/>
      <c r="J15" s="2"/>
      <c r="K15" s="2"/>
      <c r="L15" s="2"/>
      <c r="M15" s="2"/>
      <c r="N15" s="2"/>
      <c r="O15" s="2"/>
      <c r="P15" s="2"/>
      <c r="Q15" s="2"/>
      <c r="R15" s="2"/>
      <c r="S15" s="2"/>
      <c r="T15" s="2"/>
      <c r="U15" s="2"/>
    </row>
    <row r="16" spans="1:21" ht="14.1" customHeight="1">
      <c r="A16" s="7" t="str">
        <f>'CF Year 1'!A22</f>
        <v xml:space="preserve"> Accounting, Legal &amp; other professional fees</v>
      </c>
      <c r="B16" s="46"/>
      <c r="C16" s="9">
        <f>SUM('CF Year 1'!C22)</f>
        <v>0</v>
      </c>
      <c r="D16" s="8">
        <f t="shared" si="5"/>
        <v>0</v>
      </c>
      <c r="E16" s="10">
        <f t="shared" si="1"/>
        <v>0</v>
      </c>
      <c r="F16" s="11">
        <f t="shared" si="1"/>
        <v>0</v>
      </c>
      <c r="G16" s="158"/>
    </row>
    <row r="17" spans="1:7" ht="14.1" customHeight="1">
      <c r="A17" s="7" t="str">
        <f>'CF Year 1'!A23</f>
        <v xml:space="preserve"> Bank charges &amp; interest</v>
      </c>
      <c r="B17" s="46"/>
      <c r="C17" s="9">
        <f>SUM('CF Year 1'!C23)</f>
        <v>0</v>
      </c>
      <c r="D17" s="8">
        <f t="shared" si="5"/>
        <v>0</v>
      </c>
      <c r="E17" s="10">
        <f t="shared" si="1"/>
        <v>0</v>
      </c>
      <c r="F17" s="11">
        <f t="shared" si="1"/>
        <v>0</v>
      </c>
      <c r="G17" s="158"/>
    </row>
    <row r="18" spans="1:7" ht="14.1" customHeight="1">
      <c r="A18" s="7" t="str">
        <f>'CF Year 1'!A24</f>
        <v xml:space="preserve"> Dues,  fees, licences, memberships </v>
      </c>
      <c r="B18" s="46"/>
      <c r="C18" s="9">
        <f>SUM('CF Year 1'!C24)</f>
        <v>0</v>
      </c>
      <c r="D18" s="8">
        <f>SUM(C18-B18)</f>
        <v>0</v>
      </c>
      <c r="E18" s="10">
        <f>B18</f>
        <v>0</v>
      </c>
      <c r="F18" s="11">
        <f t="shared" si="1"/>
        <v>0</v>
      </c>
      <c r="G18" s="158"/>
    </row>
    <row r="19" spans="1:7" ht="14.1" customHeight="1">
      <c r="A19" s="7" t="str">
        <f>'CF Year 1'!A25</f>
        <v xml:space="preserve"> Delivery (freight, express, postage)</v>
      </c>
      <c r="B19" s="46"/>
      <c r="C19" s="9">
        <f>SUM('CF Year 1'!C25)</f>
        <v>0</v>
      </c>
      <c r="D19" s="8">
        <f t="shared" si="5"/>
        <v>0</v>
      </c>
      <c r="E19" s="10">
        <f t="shared" si="1"/>
        <v>0</v>
      </c>
      <c r="F19" s="11">
        <f t="shared" si="1"/>
        <v>0</v>
      </c>
      <c r="G19" s="158"/>
    </row>
    <row r="20" spans="1:7" ht="14.1" customHeight="1">
      <c r="A20" s="7" t="str">
        <f>'CF Year 1'!A26</f>
        <v xml:space="preserve"> Insurance (liability, business, product)</v>
      </c>
      <c r="B20" s="46"/>
      <c r="C20" s="9">
        <f>SUM('CF Year 1'!C26)</f>
        <v>0</v>
      </c>
      <c r="D20" s="8">
        <f t="shared" si="5"/>
        <v>0</v>
      </c>
      <c r="E20" s="10">
        <f t="shared" si="1"/>
        <v>0</v>
      </c>
      <c r="F20" s="11">
        <f t="shared" si="1"/>
        <v>0</v>
      </c>
      <c r="G20" s="158"/>
    </row>
    <row r="21" spans="1:7" ht="14.1" customHeight="1">
      <c r="A21" s="7" t="str">
        <f>'CF Year 1'!A27</f>
        <v xml:space="preserve"> Interest on long term debt </v>
      </c>
      <c r="B21" s="46"/>
      <c r="C21" s="9">
        <f>SUM('CF Year 1'!C27)</f>
        <v>0</v>
      </c>
      <c r="D21" s="8">
        <f t="shared" si="5"/>
        <v>0</v>
      </c>
      <c r="E21" s="10">
        <f t="shared" si="1"/>
        <v>0</v>
      </c>
      <c r="F21" s="11">
        <f t="shared" si="1"/>
        <v>0</v>
      </c>
      <c r="G21" s="158"/>
    </row>
    <row r="22" spans="1:7" ht="14.1" customHeight="1">
      <c r="A22" s="7" t="str">
        <f>'CF Year 1'!A28</f>
        <v xml:space="preserve"> Maintenance and repairs</v>
      </c>
      <c r="B22" s="46"/>
      <c r="C22" s="9">
        <f>SUM('CF Year 1'!C28)</f>
        <v>0</v>
      </c>
      <c r="D22" s="8">
        <f t="shared" si="5"/>
        <v>0</v>
      </c>
      <c r="E22" s="10">
        <f t="shared" si="1"/>
        <v>0</v>
      </c>
      <c r="F22" s="11">
        <f t="shared" si="1"/>
        <v>0</v>
      </c>
      <c r="G22" s="158"/>
    </row>
    <row r="23" spans="1:7" ht="14.1" customHeight="1">
      <c r="A23" s="7" t="str">
        <f>'CF Year 1'!A29</f>
        <v xml:space="preserve"> Motor vehicle (gas, repairs/maint, insurance)</v>
      </c>
      <c r="B23" s="46"/>
      <c r="C23" s="9">
        <f>SUM('CF Year 1'!C29)</f>
        <v>0</v>
      </c>
      <c r="D23" s="8">
        <f t="shared" si="5"/>
        <v>0</v>
      </c>
      <c r="E23" s="10">
        <f t="shared" si="1"/>
        <v>0</v>
      </c>
      <c r="F23" s="11">
        <f t="shared" si="1"/>
        <v>0</v>
      </c>
      <c r="G23" s="158"/>
    </row>
    <row r="24" spans="1:7" ht="14.1" customHeight="1">
      <c r="A24" s="7" t="str">
        <f>'CF Year 1'!A30</f>
        <v xml:space="preserve"> Office expenses</v>
      </c>
      <c r="B24" s="46"/>
      <c r="C24" s="9">
        <f>SUM('CF Year 1'!C30)</f>
        <v>0</v>
      </c>
      <c r="D24" s="8">
        <f t="shared" si="5"/>
        <v>0</v>
      </c>
      <c r="E24" s="10">
        <f t="shared" si="1"/>
        <v>0</v>
      </c>
      <c r="F24" s="11">
        <f t="shared" si="1"/>
        <v>0</v>
      </c>
      <c r="G24" s="158"/>
    </row>
    <row r="25" spans="1:7" ht="14.1" customHeight="1">
      <c r="A25" s="7" t="str">
        <f>'CF Year 1'!A31</f>
        <v xml:space="preserve"> Rent</v>
      </c>
      <c r="B25" s="46"/>
      <c r="C25" s="9">
        <f>SUM('CF Year 1'!C31)</f>
        <v>0</v>
      </c>
      <c r="D25" s="8">
        <f t="shared" si="5"/>
        <v>0</v>
      </c>
      <c r="E25" s="10">
        <f t="shared" si="1"/>
        <v>0</v>
      </c>
      <c r="F25" s="11">
        <f t="shared" si="1"/>
        <v>0</v>
      </c>
      <c r="G25" s="158"/>
    </row>
    <row r="26" spans="1:7" ht="14.1" customHeight="1">
      <c r="A26" s="7" t="str">
        <f>'CF Year 1'!A32</f>
        <v xml:space="preserve"> Supplies</v>
      </c>
      <c r="B26" s="46"/>
      <c r="C26" s="9">
        <f>SUM('CF Year 1'!C32)</f>
        <v>0</v>
      </c>
      <c r="D26" s="8">
        <f t="shared" si="5"/>
        <v>0</v>
      </c>
      <c r="E26" s="10">
        <f t="shared" si="1"/>
        <v>0</v>
      </c>
      <c r="F26" s="11">
        <f t="shared" si="1"/>
        <v>0</v>
      </c>
      <c r="G26" s="158"/>
    </row>
    <row r="27" spans="1:7" ht="14.1" customHeight="1">
      <c r="A27" s="7" t="str">
        <f>'CF Year 1'!A33</f>
        <v xml:space="preserve"> Telephone</v>
      </c>
      <c r="B27" s="91"/>
      <c r="C27" s="9">
        <f>SUM('CF Year 1'!C33)</f>
        <v>0</v>
      </c>
      <c r="D27" s="8">
        <f t="shared" si="5"/>
        <v>0</v>
      </c>
      <c r="E27" s="10">
        <f t="shared" si="1"/>
        <v>0</v>
      </c>
      <c r="F27" s="11">
        <f t="shared" si="1"/>
        <v>0</v>
      </c>
      <c r="G27" s="158"/>
    </row>
    <row r="28" spans="1:7" ht="14.1" customHeight="1">
      <c r="A28" s="7" t="str">
        <f>'CF Year 1'!A34</f>
        <v xml:space="preserve"> Utilities</v>
      </c>
      <c r="B28" s="91"/>
      <c r="C28" s="9">
        <f>SUM('CF Year 1'!C34)</f>
        <v>0</v>
      </c>
      <c r="D28" s="8">
        <f t="shared" si="5"/>
        <v>0</v>
      </c>
      <c r="E28" s="10">
        <f t="shared" si="1"/>
        <v>0</v>
      </c>
      <c r="F28" s="11">
        <f t="shared" si="1"/>
        <v>0</v>
      </c>
      <c r="G28" s="158"/>
    </row>
    <row r="29" spans="1:7" ht="14.1" customHeight="1">
      <c r="A29" s="7" t="str">
        <f>'CF Year 1'!A35</f>
        <v xml:space="preserve"> Wages</v>
      </c>
      <c r="B29" s="91"/>
      <c r="C29" s="9">
        <f>SUM('CF Year 1'!C35)</f>
        <v>0</v>
      </c>
      <c r="D29" s="8">
        <f t="shared" si="5"/>
        <v>0</v>
      </c>
      <c r="E29" s="10">
        <f t="shared" si="1"/>
        <v>0</v>
      </c>
      <c r="F29" s="11">
        <f t="shared" si="1"/>
        <v>0</v>
      </c>
      <c r="G29" s="158"/>
    </row>
    <row r="30" spans="1:7" ht="14.1" customHeight="1" thickBot="1">
      <c r="A30" s="7" t="str">
        <f>'CF Year 1'!A36</f>
        <v>MERCS (employment related costs)</v>
      </c>
      <c r="B30" s="87"/>
      <c r="C30" s="9">
        <f>SUM('CF Year 1'!C36)</f>
        <v>0</v>
      </c>
      <c r="D30" s="8">
        <f t="shared" si="5"/>
        <v>0</v>
      </c>
      <c r="E30" s="10">
        <f>B30</f>
        <v>0</v>
      </c>
      <c r="F30" s="11">
        <f>C30</f>
        <v>0</v>
      </c>
      <c r="G30" s="158"/>
    </row>
    <row r="31" spans="1:7" s="5" customFormat="1" ht="14.1" customHeight="1" thickBot="1">
      <c r="A31" s="84" t="s">
        <v>24</v>
      </c>
      <c r="B31" s="102">
        <f>SUM(B15:B30)</f>
        <v>0</v>
      </c>
      <c r="C31" s="38">
        <f t="shared" ref="C31:F31" si="6">SUM(C15:C30)</f>
        <v>0</v>
      </c>
      <c r="D31" s="38">
        <f t="shared" si="6"/>
        <v>0</v>
      </c>
      <c r="E31" s="30">
        <f t="shared" si="6"/>
        <v>0</v>
      </c>
      <c r="F31" s="38">
        <f t="shared" si="6"/>
        <v>0</v>
      </c>
      <c r="G31" s="159"/>
    </row>
    <row r="32" spans="1:7" s="5" customFormat="1" ht="14.1" customHeight="1">
      <c r="A32" s="73" t="str">
        <f>'CF Year 1'!A38</f>
        <v xml:space="preserve">Net Income (or Loss) </v>
      </c>
      <c r="B32" s="103">
        <f>SUM(B13-B31)</f>
        <v>0</v>
      </c>
      <c r="C32" s="40">
        <f t="shared" ref="C32:F32" si="7">SUM(C13-C31)</f>
        <v>0</v>
      </c>
      <c r="D32" s="40">
        <f t="shared" si="7"/>
        <v>0</v>
      </c>
      <c r="E32" s="162">
        <f t="shared" si="7"/>
        <v>0</v>
      </c>
      <c r="F32" s="40">
        <f t="shared" si="7"/>
        <v>0</v>
      </c>
      <c r="G32" s="227"/>
    </row>
    <row r="33" spans="1:7" ht="14.1" customHeight="1">
      <c r="A33" s="73" t="str">
        <f>'CF Year 1'!A39</f>
        <v>Add: Other cash in</v>
      </c>
      <c r="B33" s="191"/>
      <c r="C33" s="192"/>
      <c r="D33" s="192"/>
      <c r="E33" s="19"/>
      <c r="F33" s="193"/>
      <c r="G33" s="160"/>
    </row>
    <row r="34" spans="1:7" ht="14.1" customHeight="1">
      <c r="A34" s="7" t="str">
        <f>'CF Year 1'!A40</f>
        <v>Cash Investments- Owner or Shareholder</v>
      </c>
      <c r="B34" s="46"/>
      <c r="C34" s="8">
        <f>SUM('CF Year 1'!C40)</f>
        <v>0</v>
      </c>
      <c r="D34" s="8">
        <f>SUM(C34-B34)</f>
        <v>0</v>
      </c>
      <c r="E34" s="10">
        <f t="shared" ref="E34:F37" si="8">B34</f>
        <v>0</v>
      </c>
      <c r="F34" s="11">
        <f t="shared" si="8"/>
        <v>0</v>
      </c>
      <c r="G34" s="158"/>
    </row>
    <row r="35" spans="1:7" ht="14.1" customHeight="1">
      <c r="A35" s="7" t="str">
        <f>'CF Year 1'!A41</f>
        <v>Bank loan advance</v>
      </c>
      <c r="B35" s="46"/>
      <c r="C35" s="8">
        <f>SUM('CF Year 1'!C41)</f>
        <v>0</v>
      </c>
      <c r="D35" s="8">
        <f>SUM(C35-B35)</f>
        <v>0</v>
      </c>
      <c r="E35" s="12">
        <f t="shared" si="8"/>
        <v>0</v>
      </c>
      <c r="F35" s="11">
        <f t="shared" si="8"/>
        <v>0</v>
      </c>
      <c r="G35" s="158"/>
    </row>
    <row r="36" spans="1:7" ht="14.1" customHeight="1">
      <c r="A36" s="7" t="str">
        <f>'CF Year 1'!A42</f>
        <v>Capital asset sale proceeds</v>
      </c>
      <c r="B36" s="46"/>
      <c r="C36" s="8">
        <f>SUM('CF Year 1'!C42)</f>
        <v>0</v>
      </c>
      <c r="D36" s="8">
        <f>SUM(C36-B36)</f>
        <v>0</v>
      </c>
      <c r="E36" s="12">
        <f t="shared" si="8"/>
        <v>0</v>
      </c>
      <c r="F36" s="11">
        <f t="shared" si="8"/>
        <v>0</v>
      </c>
      <c r="G36" s="158"/>
    </row>
    <row r="37" spans="1:7" ht="14.1" customHeight="1">
      <c r="A37" s="7"/>
      <c r="B37" s="46"/>
      <c r="C37" s="8">
        <f>SUM('CF Year 1'!C43)</f>
        <v>0</v>
      </c>
      <c r="D37" s="8">
        <f>SUM(C37-B37)</f>
        <v>0</v>
      </c>
      <c r="E37" s="12">
        <f t="shared" si="8"/>
        <v>0</v>
      </c>
      <c r="F37" s="11">
        <f t="shared" si="8"/>
        <v>0</v>
      </c>
      <c r="G37" s="158"/>
    </row>
    <row r="38" spans="1:7" ht="14.1" customHeight="1">
      <c r="A38" s="76" t="str">
        <f>'CF Year 1'!A44</f>
        <v>Deduct: Other cash out</v>
      </c>
      <c r="B38" s="45"/>
      <c r="C38" s="18"/>
      <c r="D38" s="18"/>
      <c r="E38" s="19"/>
      <c r="F38" s="20"/>
      <c r="G38" s="158"/>
    </row>
    <row r="39" spans="1:7" ht="14.1" customHeight="1">
      <c r="A39" s="129"/>
      <c r="B39" s="92"/>
      <c r="C39" s="8">
        <f>SUM('CF Year 1'!C45)</f>
        <v>0</v>
      </c>
      <c r="D39" s="8">
        <f>SUM(C39-B39)</f>
        <v>0</v>
      </c>
      <c r="E39" s="10">
        <f t="shared" ref="E39:F41" si="9">B39</f>
        <v>0</v>
      </c>
      <c r="F39" s="11">
        <f t="shared" si="9"/>
        <v>0</v>
      </c>
      <c r="G39" s="158"/>
    </row>
    <row r="40" spans="1:7" ht="14.1" customHeight="1">
      <c r="A40" s="129" t="str">
        <f>'CF Year 1'!A46</f>
        <v>Principal Loan Payments</v>
      </c>
      <c r="B40" s="93"/>
      <c r="C40" s="8">
        <f>SUM('CF Year 1'!C46)</f>
        <v>0</v>
      </c>
      <c r="D40" s="8">
        <f>SUM(C40-B40)</f>
        <v>0</v>
      </c>
      <c r="E40" s="10">
        <f t="shared" si="9"/>
        <v>0</v>
      </c>
      <c r="F40" s="11">
        <f t="shared" si="9"/>
        <v>0</v>
      </c>
      <c r="G40" s="158"/>
    </row>
    <row r="41" spans="1:7" ht="14.1" customHeight="1">
      <c r="A41" s="129" t="str">
        <f>'CF Year 1'!A47</f>
        <v>Capital asset purchases</v>
      </c>
      <c r="B41" s="93"/>
      <c r="C41" s="8">
        <f>SUM('CF Year 1'!C47)</f>
        <v>0</v>
      </c>
      <c r="D41" s="8">
        <f>SUM(C41-B41)</f>
        <v>0</v>
      </c>
      <c r="E41" s="10">
        <f t="shared" si="9"/>
        <v>0</v>
      </c>
      <c r="F41" s="11">
        <f t="shared" si="9"/>
        <v>0</v>
      </c>
      <c r="G41" s="158"/>
    </row>
    <row r="42" spans="1:7" ht="14.1" customHeight="1">
      <c r="A42" s="129" t="str">
        <f>'CF Year 1'!A48</f>
        <v>Owner's or Shareholder draw</v>
      </c>
      <c r="B42" s="93"/>
      <c r="C42" s="8">
        <f>SUM('CF Year 1'!C48)</f>
        <v>0</v>
      </c>
      <c r="D42" s="8">
        <f t="shared" ref="D42:D46" si="10">SUM(C42-B42)</f>
        <v>0</v>
      </c>
      <c r="E42" s="10">
        <f t="shared" ref="E42:E44" si="11">B42</f>
        <v>0</v>
      </c>
      <c r="F42" s="11">
        <f t="shared" ref="F42:F44" si="12">C42</f>
        <v>0</v>
      </c>
      <c r="G42" s="158"/>
    </row>
    <row r="43" spans="1:7" ht="14.1" customHeight="1">
      <c r="A43" s="273"/>
      <c r="B43" s="93"/>
      <c r="C43" s="8">
        <f>SUM('CF Year 1'!C49)</f>
        <v>0</v>
      </c>
      <c r="D43" s="8">
        <f t="shared" si="10"/>
        <v>0</v>
      </c>
      <c r="E43" s="10">
        <f t="shared" si="11"/>
        <v>0</v>
      </c>
      <c r="F43" s="11">
        <f t="shared" si="12"/>
        <v>0</v>
      </c>
      <c r="G43" s="158"/>
    </row>
    <row r="44" spans="1:7" ht="14.1" customHeight="1" thickBot="1">
      <c r="A44" s="129" t="str">
        <f>'CF Year 1'!A50</f>
        <v>Provision for taxes - (net income %)</v>
      </c>
      <c r="B44" s="93"/>
      <c r="C44" s="8">
        <f>SUM('CF Year 1'!C50)</f>
        <v>0</v>
      </c>
      <c r="D44" s="23">
        <f t="shared" si="10"/>
        <v>0</v>
      </c>
      <c r="E44" s="10">
        <f t="shared" si="11"/>
        <v>0</v>
      </c>
      <c r="F44" s="11">
        <f t="shared" si="12"/>
        <v>0</v>
      </c>
      <c r="G44" s="158"/>
    </row>
    <row r="45" spans="1:7" s="5" customFormat="1" ht="14.1" customHeight="1">
      <c r="A45" s="24" t="str">
        <f>'CF Year 1'!A51</f>
        <v>Net Cash Flow (deficit)</v>
      </c>
      <c r="B45" s="178">
        <f xml:space="preserve"> B32+B34+B35+B36+B37-B39-B40-B41-B42-B43-B44</f>
        <v>0</v>
      </c>
      <c r="C45" s="178">
        <f t="shared" ref="C45:F45" si="13" xml:space="preserve"> C32+C34+C35+C36+C37-C39-C40-C41-C42-C43-C44</f>
        <v>0</v>
      </c>
      <c r="D45" s="178">
        <f t="shared" si="13"/>
        <v>0</v>
      </c>
      <c r="E45" s="190">
        <f t="shared" si="13"/>
        <v>0</v>
      </c>
      <c r="F45" s="178">
        <f t="shared" si="13"/>
        <v>0</v>
      </c>
      <c r="G45" s="269"/>
    </row>
    <row r="46" spans="1:7" s="5" customFormat="1" ht="14.1" customHeight="1">
      <c r="A46" s="24" t="str">
        <f>'CF Year 1'!A52</f>
        <v>Cash (or Deficit), Start of Month</v>
      </c>
      <c r="B46" s="46">
        <v>0</v>
      </c>
      <c r="C46" s="25">
        <f>SUM('CF Year 1'!C52)</f>
        <v>0</v>
      </c>
      <c r="D46" s="8">
        <f t="shared" si="10"/>
        <v>0</v>
      </c>
      <c r="E46" s="10"/>
      <c r="F46" s="25">
        <f>SUM('CF Year 1'!C52)</f>
        <v>0</v>
      </c>
      <c r="G46" s="288"/>
    </row>
    <row r="47" spans="1:7" s="5" customFormat="1" ht="14.1" customHeight="1" thickBot="1">
      <c r="A47" s="24" t="str">
        <f>'CF Year 1'!A53</f>
        <v>Cash (or Deficit), End of Month</v>
      </c>
      <c r="B47" s="186">
        <f>SUM(B45:B46)</f>
        <v>0</v>
      </c>
      <c r="C47" s="232">
        <f t="shared" ref="C47:F47" si="14">SUM(C45:C46)</f>
        <v>0</v>
      </c>
      <c r="D47" s="232">
        <f t="shared" si="14"/>
        <v>0</v>
      </c>
      <c r="E47" s="233">
        <f t="shared" si="14"/>
        <v>0</v>
      </c>
      <c r="F47" s="232">
        <f t="shared" si="14"/>
        <v>0</v>
      </c>
      <c r="G47" s="289"/>
    </row>
    <row r="48" spans="1:7" ht="23.25" customHeight="1" thickTop="1">
      <c r="A48" s="4"/>
      <c r="B48" s="94"/>
      <c r="C48" s="119"/>
      <c r="D48" s="119"/>
      <c r="E48" s="119"/>
      <c r="F48" s="117"/>
    </row>
  </sheetData>
  <sheetProtection password="CA01" sheet="1" objects="1" scenarios="1"/>
  <mergeCells count="1">
    <mergeCell ref="G46:G47"/>
  </mergeCells>
  <pageMargins left="0.31496062992125984" right="0.31496062992125984" top="0.35433070866141736" bottom="0.11811023622047245" header="0.15748031496062992" footer="0"/>
  <pageSetup scale="85" orientation="landscape" r:id="rId1"/>
  <headerFooter>
    <oddHeader xml:space="preserve">&amp;C&amp;"Arial,Bold"&amp;8&amp;A&amp;R&amp;"Arial,Bold"&amp;8Financial Report  </oddHeader>
  </headerFooter>
</worksheet>
</file>

<file path=xl/worksheets/sheet4.xml><?xml version="1.0" encoding="utf-8"?>
<worksheet xmlns="http://schemas.openxmlformats.org/spreadsheetml/2006/main" xmlns:r="http://schemas.openxmlformats.org/officeDocument/2006/relationships">
  <dimension ref="A1:U48"/>
  <sheetViews>
    <sheetView topLeftCell="A4" workbookViewId="0">
      <selection activeCell="C30" sqref="C30"/>
    </sheetView>
  </sheetViews>
  <sheetFormatPr defaultRowHeight="12.75"/>
  <cols>
    <col min="1" max="1" width="33.7109375" customWidth="1"/>
    <col min="2" max="2" width="11.28515625" style="52" customWidth="1"/>
    <col min="3" max="4" width="11.28515625" style="114" customWidth="1"/>
    <col min="5" max="5" width="12.7109375" style="115" customWidth="1"/>
    <col min="6" max="6" width="12.7109375" style="114" customWidth="1"/>
    <col min="7" max="7" width="65.28515625" style="35" customWidth="1"/>
  </cols>
  <sheetData>
    <row r="1" spans="1:21" s="3" customFormat="1" ht="32.25" customHeight="1">
      <c r="A1" s="89" t="str">
        <f>'CF Year 1'!A4</f>
        <v xml:space="preserve"> </v>
      </c>
      <c r="B1" s="90" t="s">
        <v>29</v>
      </c>
      <c r="C1" s="110" t="s">
        <v>30</v>
      </c>
      <c r="D1" s="187" t="s">
        <v>33</v>
      </c>
      <c r="E1" s="111" t="s">
        <v>31</v>
      </c>
      <c r="F1" s="110" t="s">
        <v>32</v>
      </c>
      <c r="G1" s="153" t="s">
        <v>34</v>
      </c>
    </row>
    <row r="2" spans="1:21" ht="15.95" customHeight="1">
      <c r="A2" s="195" t="str">
        <f>'CF Year 1'!A8</f>
        <v>Revenue</v>
      </c>
      <c r="B2" s="196"/>
      <c r="C2" s="197"/>
      <c r="D2" s="197"/>
      <c r="E2" s="197"/>
      <c r="F2" s="198"/>
      <c r="G2" s="154"/>
    </row>
    <row r="3" spans="1:21" ht="14.45" customHeight="1">
      <c r="A3" s="7" t="str">
        <f>'CF Year 1'!A9</f>
        <v>Cash Sales per unit #1 (formula)</v>
      </c>
      <c r="B3" s="46"/>
      <c r="C3" s="8">
        <f>SUM('CF Year 1'!D9)</f>
        <v>0</v>
      </c>
      <c r="D3" s="9">
        <f>SUM(C3-B3)</f>
        <v>0</v>
      </c>
      <c r="E3" s="10">
        <f>B3+'Start up'!E3</f>
        <v>0</v>
      </c>
      <c r="F3" s="11">
        <f>C3+'Start up'!F3</f>
        <v>0</v>
      </c>
      <c r="G3" s="155"/>
    </row>
    <row r="4" spans="1:21" ht="14.45" customHeight="1">
      <c r="A4" s="7" t="str">
        <f>'CF Year 1'!A10</f>
        <v>Cash Sales per unit #2 (formula)</v>
      </c>
      <c r="B4" s="46"/>
      <c r="C4" s="8">
        <f>SUM('CF Year 1'!D10)</f>
        <v>0</v>
      </c>
      <c r="D4" s="9">
        <f>SUM(C4-B4)</f>
        <v>0</v>
      </c>
      <c r="E4" s="10">
        <f>B4+'Start up'!E4</f>
        <v>0</v>
      </c>
      <c r="F4" s="11">
        <f>C4+'Start up'!F4</f>
        <v>0</v>
      </c>
      <c r="G4" s="155"/>
    </row>
    <row r="5" spans="1:21" ht="14.45" customHeight="1">
      <c r="A5" s="7" t="str">
        <f>'CF Year 1'!A11</f>
        <v xml:space="preserve"> Other Revenue</v>
      </c>
      <c r="B5" s="46"/>
      <c r="C5" s="8">
        <f>SUM('CF Year 1'!D11)</f>
        <v>0</v>
      </c>
      <c r="D5" s="8">
        <f>SUM(C5-B5)</f>
        <v>0</v>
      </c>
      <c r="E5" s="10">
        <f>B5+'Start up'!E5</f>
        <v>0</v>
      </c>
      <c r="F5" s="11">
        <f>C5+'Start up'!F5</f>
        <v>0</v>
      </c>
      <c r="G5" s="155"/>
    </row>
    <row r="6" spans="1:21" ht="14.45" customHeight="1" thickBot="1">
      <c r="A6" s="273"/>
      <c r="B6" s="87"/>
      <c r="C6" s="8">
        <f>SUM('CF Year 1'!D12)</f>
        <v>0</v>
      </c>
      <c r="D6" s="8">
        <f>SUM(C6-B6)</f>
        <v>0</v>
      </c>
      <c r="E6" s="10">
        <f>B6+'Start up'!E6</f>
        <v>0</v>
      </c>
      <c r="F6" s="11">
        <f>C6+'Start up'!F6</f>
        <v>0</v>
      </c>
      <c r="G6" s="156"/>
    </row>
    <row r="7" spans="1:21" s="5" customFormat="1" ht="15" customHeight="1">
      <c r="A7" s="224" t="str">
        <f>'CF Year 1'!A13</f>
        <v xml:space="preserve">Total Revenue </v>
      </c>
      <c r="B7" s="102">
        <f>SUM(B3:B6)</f>
        <v>0</v>
      </c>
      <c r="C7" s="38">
        <f t="shared" ref="C7:F7" si="0">SUM(C3:C6)</f>
        <v>0</v>
      </c>
      <c r="D7" s="38">
        <f t="shared" si="0"/>
        <v>0</v>
      </c>
      <c r="E7" s="30">
        <f t="shared" si="0"/>
        <v>0</v>
      </c>
      <c r="F7" s="38">
        <f t="shared" si="0"/>
        <v>0</v>
      </c>
      <c r="G7" s="156"/>
    </row>
    <row r="8" spans="1:21" ht="14.45" customHeight="1">
      <c r="A8" s="7" t="str">
        <f>'CF Year 1'!A14</f>
        <v xml:space="preserve">Product Cost (Inventory, Materials) </v>
      </c>
      <c r="B8" s="46"/>
      <c r="C8" s="8">
        <f>SUM('CF Year 1'!D14)</f>
        <v>0</v>
      </c>
      <c r="D8" s="8">
        <f>SUM(C8-B8)</f>
        <v>0</v>
      </c>
      <c r="E8" s="10">
        <f>B8+'Start up'!E8</f>
        <v>0</v>
      </c>
      <c r="F8" s="11">
        <f>C8+'Start up'!F8</f>
        <v>0</v>
      </c>
      <c r="G8" s="157"/>
      <c r="H8" s="2"/>
      <c r="I8" s="2"/>
      <c r="J8" s="2"/>
      <c r="K8" s="2"/>
      <c r="L8" s="2"/>
      <c r="M8" s="2"/>
      <c r="N8" s="2"/>
      <c r="O8" s="2"/>
      <c r="P8" s="2"/>
      <c r="Q8" s="2"/>
      <c r="R8" s="2"/>
      <c r="S8" s="2"/>
      <c r="T8" s="2"/>
      <c r="U8" s="2"/>
    </row>
    <row r="9" spans="1:21" ht="14.45" customHeight="1">
      <c r="A9" s="7" t="str">
        <f>'CF Year 1'!A15</f>
        <v>Direct Labour Costs-(formula %)</v>
      </c>
      <c r="B9" s="47"/>
      <c r="C9" s="8">
        <f>SUM('CF Year 1'!D15)</f>
        <v>0</v>
      </c>
      <c r="D9" s="8">
        <f t="shared" ref="D9:D11" si="1">SUM(C9-B9)</f>
        <v>0</v>
      </c>
      <c r="E9" s="10">
        <f>B9+'Start up'!E9</f>
        <v>0</v>
      </c>
      <c r="F9" s="11">
        <f>C9+'Start up'!F9</f>
        <v>0</v>
      </c>
      <c r="G9" s="157"/>
      <c r="H9" s="2"/>
      <c r="I9" s="2"/>
      <c r="J9" s="2"/>
      <c r="K9" s="2"/>
      <c r="L9" s="2"/>
      <c r="M9" s="2"/>
      <c r="N9" s="2"/>
      <c r="O9" s="2"/>
      <c r="P9" s="2"/>
      <c r="Q9" s="2"/>
      <c r="R9" s="2"/>
      <c r="S9" s="2"/>
      <c r="T9" s="2"/>
      <c r="U9" s="2"/>
    </row>
    <row r="10" spans="1:21" ht="14.45" customHeight="1">
      <c r="A10" s="7" t="str">
        <f>'CF Year 1'!A16</f>
        <v>Direct Labour Costs -(no formula)</v>
      </c>
      <c r="B10" s="48"/>
      <c r="C10" s="8">
        <f>SUM('CF Year 1'!D16)</f>
        <v>0</v>
      </c>
      <c r="D10" s="8">
        <f t="shared" si="1"/>
        <v>0</v>
      </c>
      <c r="E10" s="10">
        <f>B10+'Start up'!E10</f>
        <v>0</v>
      </c>
      <c r="F10" s="11">
        <f>C10+'Start up'!F10</f>
        <v>0</v>
      </c>
      <c r="G10" s="157"/>
      <c r="H10" s="2"/>
      <c r="I10" s="2"/>
      <c r="J10" s="2"/>
      <c r="K10" s="2"/>
      <c r="L10" s="2"/>
      <c r="M10" s="2"/>
      <c r="N10" s="2"/>
      <c r="O10" s="2"/>
      <c r="P10" s="2"/>
      <c r="Q10" s="2"/>
      <c r="R10" s="2"/>
      <c r="S10" s="2"/>
      <c r="T10" s="2"/>
      <c r="U10" s="2"/>
    </row>
    <row r="11" spans="1:21" ht="14.45" customHeight="1" thickBot="1">
      <c r="A11" s="7" t="str">
        <f>'CF Year 1'!A17</f>
        <v>Other Direct costs</v>
      </c>
      <c r="B11" s="87"/>
      <c r="C11" s="8">
        <f>SUM('CF Year 1'!D17)</f>
        <v>0</v>
      </c>
      <c r="D11" s="23">
        <f t="shared" si="1"/>
        <v>0</v>
      </c>
      <c r="E11" s="10">
        <f>B11+'Start up'!E11</f>
        <v>0</v>
      </c>
      <c r="F11" s="11">
        <f>C11+'Start up'!F11</f>
        <v>0</v>
      </c>
      <c r="G11" s="157"/>
      <c r="H11" s="2"/>
      <c r="I11" s="2"/>
      <c r="J11" s="2"/>
      <c r="K11" s="2"/>
      <c r="L11" s="2"/>
      <c r="M11" s="2"/>
      <c r="N11" s="2"/>
      <c r="O11" s="2"/>
      <c r="P11" s="2"/>
      <c r="Q11" s="2"/>
      <c r="R11" s="2"/>
      <c r="S11" s="2"/>
      <c r="T11" s="2"/>
      <c r="U11" s="2"/>
    </row>
    <row r="12" spans="1:21" s="5" customFormat="1" ht="14.45" customHeight="1">
      <c r="A12" s="224" t="str">
        <f>'CF Year 1'!A18</f>
        <v>Cost of Sales</v>
      </c>
      <c r="B12" s="105">
        <f>SUM(B8:B11)</f>
        <v>0</v>
      </c>
      <c r="C12" s="53">
        <f t="shared" ref="C12:F12" si="2">SUM(C8:C11)</f>
        <v>0</v>
      </c>
      <c r="D12" s="53">
        <f t="shared" si="2"/>
        <v>0</v>
      </c>
      <c r="E12" s="33">
        <f t="shared" si="2"/>
        <v>0</v>
      </c>
      <c r="F12" s="53">
        <f t="shared" si="2"/>
        <v>0</v>
      </c>
      <c r="G12" s="157"/>
      <c r="H12" s="6"/>
      <c r="I12" s="6"/>
      <c r="J12" s="6"/>
      <c r="K12" s="6"/>
      <c r="L12" s="6"/>
      <c r="M12" s="6"/>
      <c r="N12" s="6"/>
      <c r="O12" s="6"/>
      <c r="P12" s="6"/>
      <c r="Q12" s="6"/>
      <c r="R12" s="6"/>
      <c r="S12" s="6"/>
      <c r="T12" s="6"/>
      <c r="U12" s="6"/>
    </row>
    <row r="13" spans="1:21" s="5" customFormat="1" ht="14.45" customHeight="1">
      <c r="A13" s="224" t="str">
        <f>'CF Year 1'!A19</f>
        <v>Gross Margin</v>
      </c>
      <c r="B13" s="106">
        <f>B7-B12</f>
        <v>0</v>
      </c>
      <c r="C13" s="231">
        <f t="shared" ref="C13:F13" si="3">C7-C12</f>
        <v>0</v>
      </c>
      <c r="D13" s="231">
        <f t="shared" si="3"/>
        <v>0</v>
      </c>
      <c r="E13" s="165">
        <f t="shared" si="3"/>
        <v>0</v>
      </c>
      <c r="F13" s="231">
        <f t="shared" si="3"/>
        <v>0</v>
      </c>
      <c r="G13" s="225"/>
      <c r="H13" s="6"/>
      <c r="I13" s="6"/>
      <c r="J13" s="6"/>
      <c r="K13" s="6"/>
      <c r="L13" s="6"/>
      <c r="M13" s="6"/>
      <c r="N13" s="6"/>
      <c r="O13" s="6"/>
      <c r="P13" s="6"/>
      <c r="Q13" s="6"/>
      <c r="R13" s="6"/>
      <c r="S13" s="6"/>
      <c r="T13" s="6"/>
      <c r="U13" s="6"/>
    </row>
    <row r="14" spans="1:21" ht="14.45" customHeight="1">
      <c r="A14" s="69" t="str">
        <f>'CF Year 1'!A20</f>
        <v>Admin/Operational Expenses</v>
      </c>
      <c r="B14" s="179"/>
      <c r="C14" s="234"/>
      <c r="D14" s="234"/>
      <c r="E14" s="235"/>
      <c r="F14" s="236"/>
      <c r="G14" s="157"/>
      <c r="H14" s="2"/>
      <c r="I14" s="2"/>
      <c r="J14" s="2"/>
      <c r="K14" s="2"/>
      <c r="L14" s="2"/>
      <c r="M14" s="2"/>
      <c r="N14" s="2"/>
      <c r="O14" s="2"/>
      <c r="P14" s="2"/>
      <c r="Q14" s="2"/>
      <c r="R14" s="2"/>
      <c r="S14" s="2"/>
      <c r="T14" s="2"/>
      <c r="U14" s="2"/>
    </row>
    <row r="15" spans="1:21" ht="14.45" customHeight="1">
      <c r="A15" s="7" t="str">
        <f>'CF Year 1'!A21</f>
        <v xml:space="preserve"> Advertising </v>
      </c>
      <c r="B15" s="179"/>
      <c r="C15" s="9">
        <f>SUM('CF Year 1'!D21)</f>
        <v>0</v>
      </c>
      <c r="D15" s="8">
        <f t="shared" ref="D15:D30" si="4">SUM(C15-B15)</f>
        <v>0</v>
      </c>
      <c r="E15" s="10">
        <f>B15+'Start up'!E15</f>
        <v>0</v>
      </c>
      <c r="F15" s="11">
        <f>C15+'Start up'!F15</f>
        <v>0</v>
      </c>
      <c r="G15" s="157"/>
      <c r="H15" s="2"/>
      <c r="I15" s="2"/>
      <c r="J15" s="2"/>
      <c r="K15" s="2"/>
      <c r="L15" s="2"/>
      <c r="M15" s="2"/>
      <c r="N15" s="2"/>
      <c r="O15" s="2"/>
      <c r="P15" s="2"/>
      <c r="Q15" s="2"/>
      <c r="R15" s="2"/>
      <c r="S15" s="2"/>
      <c r="T15" s="2"/>
      <c r="U15" s="2"/>
    </row>
    <row r="16" spans="1:21" ht="14.45" customHeight="1">
      <c r="A16" s="7" t="str">
        <f>'CF Year 1'!A22</f>
        <v xml:space="preserve"> Accounting, Legal &amp; other professional fees</v>
      </c>
      <c r="B16" s="91"/>
      <c r="C16" s="9">
        <f>SUM('CF Year 1'!D22)</f>
        <v>0</v>
      </c>
      <c r="D16" s="8">
        <f t="shared" si="4"/>
        <v>0</v>
      </c>
      <c r="E16" s="10">
        <f>B16+'Start up'!E16</f>
        <v>0</v>
      </c>
      <c r="F16" s="11">
        <f>C16+'Start up'!F16</f>
        <v>0</v>
      </c>
      <c r="G16" s="157"/>
      <c r="H16" s="2"/>
      <c r="I16" s="2"/>
      <c r="J16" s="2"/>
      <c r="K16" s="2"/>
      <c r="L16" s="2"/>
      <c r="M16" s="2"/>
      <c r="N16" s="2"/>
      <c r="O16" s="2"/>
      <c r="P16" s="2"/>
      <c r="Q16" s="2"/>
      <c r="R16" s="2"/>
      <c r="S16" s="2"/>
      <c r="T16" s="2"/>
      <c r="U16" s="2"/>
    </row>
    <row r="17" spans="1:7" ht="14.45" customHeight="1">
      <c r="A17" s="7" t="str">
        <f>'CF Year 1'!A23</f>
        <v xml:space="preserve"> Bank charges &amp; interest</v>
      </c>
      <c r="B17" s="46"/>
      <c r="C17" s="9">
        <f>SUM('CF Year 1'!D23)</f>
        <v>0</v>
      </c>
      <c r="D17" s="8">
        <f t="shared" si="4"/>
        <v>0</v>
      </c>
      <c r="E17" s="10">
        <f>B17+'Start up'!E17</f>
        <v>0</v>
      </c>
      <c r="F17" s="11">
        <f>C17+'Start up'!F17</f>
        <v>0</v>
      </c>
      <c r="G17" s="158"/>
    </row>
    <row r="18" spans="1:7" ht="14.45" customHeight="1">
      <c r="A18" s="7" t="str">
        <f>'CF Year 1'!A24</f>
        <v xml:space="preserve"> Dues,  fees, licences, memberships </v>
      </c>
      <c r="B18" s="46"/>
      <c r="C18" s="9">
        <f>SUM('CF Year 1'!D24)</f>
        <v>0</v>
      </c>
      <c r="D18" s="8">
        <f t="shared" si="4"/>
        <v>0</v>
      </c>
      <c r="E18" s="10">
        <f>B18+'Start up'!E18</f>
        <v>0</v>
      </c>
      <c r="F18" s="11">
        <f>C18+'Start up'!F18</f>
        <v>0</v>
      </c>
      <c r="G18" s="158"/>
    </row>
    <row r="19" spans="1:7" ht="14.45" customHeight="1">
      <c r="A19" s="7" t="str">
        <f>'CF Year 1'!A25</f>
        <v xml:space="preserve"> Delivery (freight, express, postage)</v>
      </c>
      <c r="B19" s="46"/>
      <c r="C19" s="9">
        <f>SUM('CF Year 1'!D25)</f>
        <v>0</v>
      </c>
      <c r="D19" s="8">
        <f t="shared" si="4"/>
        <v>0</v>
      </c>
      <c r="E19" s="10">
        <f>B19+'Start up'!E19</f>
        <v>0</v>
      </c>
      <c r="F19" s="11">
        <f>C19+'Start up'!F19</f>
        <v>0</v>
      </c>
      <c r="G19" s="158"/>
    </row>
    <row r="20" spans="1:7" ht="14.45" customHeight="1">
      <c r="A20" s="7" t="str">
        <f>'CF Year 1'!A26</f>
        <v xml:space="preserve"> Insurance (liability, business, product)</v>
      </c>
      <c r="B20" s="46"/>
      <c r="C20" s="9">
        <f>SUM('CF Year 1'!D26)</f>
        <v>0</v>
      </c>
      <c r="D20" s="8">
        <f t="shared" si="4"/>
        <v>0</v>
      </c>
      <c r="E20" s="10">
        <f>B20+'Start up'!E20</f>
        <v>0</v>
      </c>
      <c r="F20" s="11">
        <f>C20+'Start up'!F20</f>
        <v>0</v>
      </c>
      <c r="G20" s="158"/>
    </row>
    <row r="21" spans="1:7" ht="14.45" customHeight="1">
      <c r="A21" s="7" t="str">
        <f>'CF Year 1'!A27</f>
        <v xml:space="preserve"> Interest on long term debt </v>
      </c>
      <c r="B21" s="46"/>
      <c r="C21" s="9">
        <f>SUM('CF Year 1'!D27)</f>
        <v>0</v>
      </c>
      <c r="D21" s="8">
        <f t="shared" si="4"/>
        <v>0</v>
      </c>
      <c r="E21" s="10">
        <f>B21+'Start up'!E21</f>
        <v>0</v>
      </c>
      <c r="F21" s="11">
        <f>C21+'Start up'!F21</f>
        <v>0</v>
      </c>
      <c r="G21" s="158"/>
    </row>
    <row r="22" spans="1:7" ht="14.45" customHeight="1">
      <c r="A22" s="7" t="str">
        <f>'CF Year 1'!A28</f>
        <v xml:space="preserve"> Maintenance and repairs</v>
      </c>
      <c r="B22" s="46"/>
      <c r="C22" s="9">
        <f>SUM('CF Year 1'!D28)</f>
        <v>0</v>
      </c>
      <c r="D22" s="8">
        <f t="shared" si="4"/>
        <v>0</v>
      </c>
      <c r="E22" s="10">
        <f>B22+'Start up'!E22</f>
        <v>0</v>
      </c>
      <c r="F22" s="11">
        <f>C22+'Start up'!F22</f>
        <v>0</v>
      </c>
      <c r="G22" s="158"/>
    </row>
    <row r="23" spans="1:7" ht="14.45" customHeight="1">
      <c r="A23" s="7" t="str">
        <f>'CF Year 1'!A29</f>
        <v xml:space="preserve"> Motor vehicle (gas, repairs/maint, insurance)</v>
      </c>
      <c r="B23" s="46"/>
      <c r="C23" s="9">
        <f>SUM('CF Year 1'!D29)</f>
        <v>0</v>
      </c>
      <c r="D23" s="8">
        <f t="shared" si="4"/>
        <v>0</v>
      </c>
      <c r="E23" s="10">
        <f>B23+'Start up'!E23</f>
        <v>0</v>
      </c>
      <c r="F23" s="11">
        <f>C23+'Start up'!F23</f>
        <v>0</v>
      </c>
      <c r="G23" s="158"/>
    </row>
    <row r="24" spans="1:7" ht="14.45" customHeight="1">
      <c r="A24" s="7" t="str">
        <f>'CF Year 1'!A30</f>
        <v xml:space="preserve"> Office expenses</v>
      </c>
      <c r="B24" s="46"/>
      <c r="C24" s="9">
        <f>SUM('CF Year 1'!D30)</f>
        <v>0</v>
      </c>
      <c r="D24" s="8">
        <f t="shared" si="4"/>
        <v>0</v>
      </c>
      <c r="E24" s="10">
        <f>B24+'Start up'!E24</f>
        <v>0</v>
      </c>
      <c r="F24" s="11">
        <f>C24+'Start up'!F24</f>
        <v>0</v>
      </c>
      <c r="G24" s="158"/>
    </row>
    <row r="25" spans="1:7" ht="14.45" customHeight="1">
      <c r="A25" s="7" t="str">
        <f>'CF Year 1'!A31</f>
        <v xml:space="preserve"> Rent</v>
      </c>
      <c r="B25" s="46"/>
      <c r="C25" s="9">
        <f>SUM('CF Year 1'!D31)</f>
        <v>0</v>
      </c>
      <c r="D25" s="8">
        <f t="shared" si="4"/>
        <v>0</v>
      </c>
      <c r="E25" s="10">
        <f>B25+'Start up'!E25</f>
        <v>0</v>
      </c>
      <c r="F25" s="11">
        <f>C25+'Start up'!F25</f>
        <v>0</v>
      </c>
      <c r="G25" s="158"/>
    </row>
    <row r="26" spans="1:7" ht="14.45" customHeight="1">
      <c r="A26" s="7" t="str">
        <f>'CF Year 1'!A32</f>
        <v xml:space="preserve"> Supplies</v>
      </c>
      <c r="B26" s="46"/>
      <c r="C26" s="9">
        <f>SUM('CF Year 1'!D32)</f>
        <v>0</v>
      </c>
      <c r="D26" s="8">
        <f t="shared" si="4"/>
        <v>0</v>
      </c>
      <c r="E26" s="10">
        <f>B26+'Start up'!E26</f>
        <v>0</v>
      </c>
      <c r="F26" s="11">
        <f>C26+'Start up'!F26</f>
        <v>0</v>
      </c>
      <c r="G26" s="158"/>
    </row>
    <row r="27" spans="1:7" ht="14.45" customHeight="1">
      <c r="A27" s="7" t="str">
        <f>'CF Year 1'!A33</f>
        <v xml:space="preserve"> Telephone</v>
      </c>
      <c r="B27" s="46"/>
      <c r="C27" s="9">
        <f>SUM('CF Year 1'!D33)</f>
        <v>0</v>
      </c>
      <c r="D27" s="8">
        <f t="shared" si="4"/>
        <v>0</v>
      </c>
      <c r="E27" s="10">
        <f>B27+'Start up'!E27</f>
        <v>0</v>
      </c>
      <c r="F27" s="11">
        <f>C27+'Start up'!F27</f>
        <v>0</v>
      </c>
      <c r="G27" s="158"/>
    </row>
    <row r="28" spans="1:7" ht="14.45" customHeight="1">
      <c r="A28" s="7" t="str">
        <f>'CF Year 1'!A34</f>
        <v xml:space="preserve"> Utilities</v>
      </c>
      <c r="B28" s="91"/>
      <c r="C28" s="9">
        <f>SUM('CF Year 1'!D34)</f>
        <v>0</v>
      </c>
      <c r="D28" s="8">
        <f t="shared" si="4"/>
        <v>0</v>
      </c>
      <c r="E28" s="10">
        <f>B28+'Start up'!E28</f>
        <v>0</v>
      </c>
      <c r="F28" s="11">
        <f>C28+'Start up'!F28</f>
        <v>0</v>
      </c>
      <c r="G28" s="158"/>
    </row>
    <row r="29" spans="1:7" ht="14.45" customHeight="1">
      <c r="A29" s="7" t="str">
        <f>'CF Year 1'!A35</f>
        <v xml:space="preserve"> Wages</v>
      </c>
      <c r="B29" s="91"/>
      <c r="C29" s="9">
        <f>SUM('CF Year 1'!D35)</f>
        <v>0</v>
      </c>
      <c r="D29" s="8">
        <f t="shared" si="4"/>
        <v>0</v>
      </c>
      <c r="E29" s="10">
        <f>B29+'Start up'!E29</f>
        <v>0</v>
      </c>
      <c r="F29" s="11">
        <f>C29+'Start up'!F29</f>
        <v>0</v>
      </c>
      <c r="G29" s="158"/>
    </row>
    <row r="30" spans="1:7" ht="14.45" customHeight="1" thickBot="1">
      <c r="A30" s="7" t="str">
        <f>'CF Year 1'!A36</f>
        <v>MERCS (employment related costs)</v>
      </c>
      <c r="B30" s="87"/>
      <c r="C30" s="86">
        <f>SUM('CF Year 1'!D36)</f>
        <v>0</v>
      </c>
      <c r="D30" s="23">
        <f t="shared" si="4"/>
        <v>0</v>
      </c>
      <c r="E30" s="10">
        <f>B30+'Start up'!E30</f>
        <v>0</v>
      </c>
      <c r="F30" s="11">
        <f>C30+'Start up'!F30</f>
        <v>0</v>
      </c>
      <c r="G30" s="158"/>
    </row>
    <row r="31" spans="1:7" s="5" customFormat="1" ht="14.45" customHeight="1">
      <c r="A31" s="84" t="s">
        <v>24</v>
      </c>
      <c r="B31" s="105">
        <f>SUM(B15:B30)</f>
        <v>0</v>
      </c>
      <c r="C31" s="53">
        <f t="shared" ref="C31:F31" si="5">SUM(C15:C30)</f>
        <v>0</v>
      </c>
      <c r="D31" s="53">
        <f t="shared" si="5"/>
        <v>0</v>
      </c>
      <c r="E31" s="33">
        <f t="shared" si="5"/>
        <v>0</v>
      </c>
      <c r="F31" s="53">
        <f t="shared" si="5"/>
        <v>0</v>
      </c>
      <c r="G31" s="158"/>
    </row>
    <row r="32" spans="1:7" s="5" customFormat="1" ht="15" customHeight="1">
      <c r="A32" s="73" t="str">
        <f>'CF Year 1'!A38</f>
        <v xml:space="preserve">Net Income (or Loss) </v>
      </c>
      <c r="B32" s="185">
        <f>B13-B31</f>
        <v>0</v>
      </c>
      <c r="C32" s="237">
        <f t="shared" ref="C32:F32" si="6">C13-C31</f>
        <v>0</v>
      </c>
      <c r="D32" s="237">
        <f t="shared" si="6"/>
        <v>0</v>
      </c>
      <c r="E32" s="238">
        <f t="shared" si="6"/>
        <v>0</v>
      </c>
      <c r="F32" s="237">
        <f t="shared" si="6"/>
        <v>0</v>
      </c>
      <c r="G32" s="226"/>
    </row>
    <row r="33" spans="1:7" s="5" customFormat="1" ht="14.1" customHeight="1">
      <c r="A33" s="73" t="str">
        <f>'CF Year 1'!A39</f>
        <v>Add: Other cash in</v>
      </c>
      <c r="B33" s="191"/>
      <c r="C33" s="192"/>
      <c r="D33" s="192"/>
      <c r="E33" s="19"/>
      <c r="F33" s="193"/>
      <c r="G33" s="160"/>
    </row>
    <row r="34" spans="1:7" ht="14.1" customHeight="1">
      <c r="A34" s="7" t="str">
        <f>'CF Year 1'!A40</f>
        <v>Cash Investments- Owner or Shareholder</v>
      </c>
      <c r="B34" s="46"/>
      <c r="C34" s="8">
        <f>SUM('CF Year 1'!D40)</f>
        <v>0</v>
      </c>
      <c r="D34" s="8">
        <f>SUM(C34-B34)</f>
        <v>0</v>
      </c>
      <c r="E34" s="10">
        <f>B34+'Start up'!E34</f>
        <v>0</v>
      </c>
      <c r="F34" s="11">
        <f>C34+'Start up'!F34</f>
        <v>0</v>
      </c>
      <c r="G34" s="158"/>
    </row>
    <row r="35" spans="1:7" ht="14.1" customHeight="1">
      <c r="A35" s="7" t="str">
        <f>'CF Year 1'!A41</f>
        <v>Bank loan advance</v>
      </c>
      <c r="B35" s="46"/>
      <c r="C35" s="8">
        <f>SUM('CF Year 1'!D41)</f>
        <v>0</v>
      </c>
      <c r="D35" s="8">
        <f>SUM(C35-B35)</f>
        <v>0</v>
      </c>
      <c r="E35" s="10">
        <f>B35+'Start up'!E35</f>
        <v>0</v>
      </c>
      <c r="F35" s="11">
        <f>C35+'Start up'!F35</f>
        <v>0</v>
      </c>
      <c r="G35" s="158"/>
    </row>
    <row r="36" spans="1:7" ht="14.1" customHeight="1">
      <c r="A36" s="7" t="str">
        <f>'CF Year 1'!A42</f>
        <v>Capital asset sale proceeds</v>
      </c>
      <c r="B36" s="46"/>
      <c r="C36" s="8">
        <f>SUM('CF Year 1'!D42)</f>
        <v>0</v>
      </c>
      <c r="D36" s="8">
        <f>SUM(C36-B36)</f>
        <v>0</v>
      </c>
      <c r="E36" s="10">
        <f>B36+'Start up'!E36</f>
        <v>0</v>
      </c>
      <c r="F36" s="11">
        <f>C36+'Start up'!F36</f>
        <v>0</v>
      </c>
      <c r="G36" s="158"/>
    </row>
    <row r="37" spans="1:7" ht="14.1" customHeight="1">
      <c r="A37" s="7">
        <f>'CF Year 1'!A43</f>
        <v>0</v>
      </c>
      <c r="B37" s="46"/>
      <c r="C37" s="8">
        <f>SUM('CF Year 1'!D43)</f>
        <v>0</v>
      </c>
      <c r="D37" s="8">
        <f>SUM(C37-B37)</f>
        <v>0</v>
      </c>
      <c r="E37" s="10">
        <f>B37+'Start up'!E37</f>
        <v>0</v>
      </c>
      <c r="F37" s="11">
        <f>C37+'Start up'!F37</f>
        <v>0</v>
      </c>
      <c r="G37" s="158"/>
    </row>
    <row r="38" spans="1:7" ht="14.1" customHeight="1">
      <c r="A38" s="76" t="str">
        <f>'CF Year 1'!A44</f>
        <v>Deduct: Other cash out</v>
      </c>
      <c r="B38" s="45"/>
      <c r="C38" s="18"/>
      <c r="D38" s="18"/>
      <c r="E38" s="19"/>
      <c r="F38" s="20"/>
      <c r="G38" s="158"/>
    </row>
    <row r="39" spans="1:7" ht="14.1" customHeight="1">
      <c r="A39" s="129">
        <f>'CF Year 1'!A45</f>
        <v>0</v>
      </c>
      <c r="B39" s="92"/>
      <c r="C39" s="8">
        <f>SUM('CF Year 1'!D45)</f>
        <v>0</v>
      </c>
      <c r="D39" s="8">
        <f>SUM(C39-B39)</f>
        <v>0</v>
      </c>
      <c r="E39" s="10">
        <f>B39+'Start up'!E39</f>
        <v>0</v>
      </c>
      <c r="F39" s="11">
        <f>C39+'Start up'!F39</f>
        <v>0</v>
      </c>
      <c r="G39" s="158"/>
    </row>
    <row r="40" spans="1:7" ht="14.1" customHeight="1">
      <c r="A40" s="129" t="str">
        <f>'CF Year 1'!A46</f>
        <v>Principal Loan Payments</v>
      </c>
      <c r="B40" s="93"/>
      <c r="C40" s="8">
        <f>SUM('CF Year 1'!D46)</f>
        <v>0</v>
      </c>
      <c r="D40" s="8">
        <f>SUM(C40-B40)</f>
        <v>0</v>
      </c>
      <c r="E40" s="10">
        <f>B40+'Start up'!E40</f>
        <v>0</v>
      </c>
      <c r="F40" s="11">
        <f>C40+'Start up'!F40</f>
        <v>0</v>
      </c>
      <c r="G40" s="158"/>
    </row>
    <row r="41" spans="1:7" ht="14.1" customHeight="1">
      <c r="A41" s="129" t="str">
        <f>'CF Year 1'!A47</f>
        <v>Capital asset purchases</v>
      </c>
      <c r="B41" s="93"/>
      <c r="C41" s="8">
        <f>SUM('CF Year 1'!D47)</f>
        <v>0</v>
      </c>
      <c r="D41" s="8">
        <f>SUM(C41-B41)</f>
        <v>0</v>
      </c>
      <c r="E41" s="10">
        <f>B41+'Start up'!E41</f>
        <v>0</v>
      </c>
      <c r="F41" s="11">
        <f>C41+'Start up'!F41</f>
        <v>0</v>
      </c>
      <c r="G41" s="158"/>
    </row>
    <row r="42" spans="1:7" s="28" customFormat="1" ht="14.1" customHeight="1">
      <c r="A42" s="129" t="str">
        <f>'CF Year 1'!A48</f>
        <v>Owner's or Shareholder draw</v>
      </c>
      <c r="B42" s="109"/>
      <c r="C42" s="8">
        <f>SUM('CF Year 1'!D48)</f>
        <v>0</v>
      </c>
      <c r="D42" s="8">
        <f t="shared" ref="D42:D44" si="7">SUM(C42-B42)</f>
        <v>0</v>
      </c>
      <c r="E42" s="10">
        <f>B42+'Start up'!E42</f>
        <v>0</v>
      </c>
      <c r="F42" s="11">
        <f>C42+'Start up'!F42</f>
        <v>0</v>
      </c>
      <c r="G42" s="158"/>
    </row>
    <row r="43" spans="1:7" ht="14.1" customHeight="1">
      <c r="A43" s="273"/>
      <c r="B43" s="93"/>
      <c r="C43" s="8">
        <f>SUM('CF Year 1'!D49)</f>
        <v>0</v>
      </c>
      <c r="D43" s="8">
        <f t="shared" si="7"/>
        <v>0</v>
      </c>
      <c r="E43" s="10">
        <f>B43+'Start up'!E43</f>
        <v>0</v>
      </c>
      <c r="F43" s="11">
        <f>C43+'Start up'!F43</f>
        <v>0</v>
      </c>
      <c r="G43" s="158"/>
    </row>
    <row r="44" spans="1:7" ht="14.1" customHeight="1" thickBot="1">
      <c r="A44" s="129" t="str">
        <f>'CF Year 1'!A50</f>
        <v>Provision for taxes - (net income %)</v>
      </c>
      <c r="B44" s="93"/>
      <c r="C44" s="8">
        <f>SUM('CF Year 1'!D50)</f>
        <v>0</v>
      </c>
      <c r="D44" s="8">
        <f t="shared" si="7"/>
        <v>0</v>
      </c>
      <c r="E44" s="10">
        <f>B44+'Start up'!E44</f>
        <v>0</v>
      </c>
      <c r="F44" s="11">
        <f>C44+'Start up'!F44</f>
        <v>0</v>
      </c>
      <c r="G44" s="158"/>
    </row>
    <row r="45" spans="1:7" s="36" customFormat="1" ht="14.1" customHeight="1">
      <c r="A45" s="24" t="str">
        <f>'CF Year 1'!A51</f>
        <v>Net Cash Flow (deficit)</v>
      </c>
      <c r="B45" s="152">
        <f xml:space="preserve"> B32+B34+B35+B36+B37-B39-B40-B41-B42-B43-B44</f>
        <v>0</v>
      </c>
      <c r="C45" s="148">
        <f t="shared" ref="C45:F45" si="8" xml:space="preserve"> C32+C34+C35+C36+C37-C39-C40-C41-C42-C43-C44</f>
        <v>0</v>
      </c>
      <c r="D45" s="148">
        <f t="shared" si="8"/>
        <v>0</v>
      </c>
      <c r="E45" s="152">
        <f t="shared" si="8"/>
        <v>0</v>
      </c>
      <c r="F45" s="148">
        <f t="shared" si="8"/>
        <v>0</v>
      </c>
      <c r="G45" s="290"/>
    </row>
    <row r="46" spans="1:7" s="5" customFormat="1" ht="14.1" customHeight="1">
      <c r="A46" s="24" t="str">
        <f>'CF Year 1'!A52</f>
        <v>Cash (or Deficit), Start of Month</v>
      </c>
      <c r="B46" s="106">
        <f>'Start up'!B47</f>
        <v>0</v>
      </c>
      <c r="C46" s="25">
        <f>SUM('Start up'!C47)</f>
        <v>0</v>
      </c>
      <c r="D46" s="23">
        <f>SUM(C46-B46)</f>
        <v>0</v>
      </c>
      <c r="E46" s="10"/>
      <c r="F46" s="25">
        <f>SUM('Start up'!C46)</f>
        <v>0</v>
      </c>
      <c r="G46" s="291"/>
    </row>
    <row r="47" spans="1:7" s="5" customFormat="1" ht="14.1" customHeight="1" thickBot="1">
      <c r="A47" s="24" t="str">
        <f>'CF Year 1'!A53</f>
        <v>Cash (or Deficit), End of Month</v>
      </c>
      <c r="B47" s="107">
        <f>SUM(B45:B46)</f>
        <v>0</v>
      </c>
      <c r="C47" s="26">
        <f>SUM(C45:C46)</f>
        <v>0</v>
      </c>
      <c r="D47" s="26">
        <f>SUM(D45:D46)</f>
        <v>0</v>
      </c>
      <c r="E47" s="27">
        <f>SUM(E45:E46)</f>
        <v>0</v>
      </c>
      <c r="F47" s="26">
        <f>SUM(F45:F46)</f>
        <v>0</v>
      </c>
      <c r="G47" s="292"/>
    </row>
    <row r="48" spans="1:7" ht="23.25" customHeight="1" thickTop="1">
      <c r="A48" s="4"/>
      <c r="B48" s="94"/>
      <c r="C48" s="119"/>
      <c r="D48" s="119"/>
      <c r="E48" s="119"/>
      <c r="F48" s="117"/>
    </row>
  </sheetData>
  <sheetProtection password="CA01" sheet="1" objects="1" scenarios="1"/>
  <mergeCells count="1">
    <mergeCell ref="G45:G47"/>
  </mergeCells>
  <pageMargins left="0.33" right="0.26" top="0.34" bottom="0.15748031496062992" header="0.11811023622047245" footer="0"/>
  <pageSetup scale="85" orientation="landscape" r:id="rId1"/>
  <headerFooter>
    <oddHeader>&amp;C&amp;"Arial,Bold"&amp;9&amp;A&amp;R&amp;"Arial,Bold"&amp;8Financial Report</oddHeader>
  </headerFooter>
  <rowBreaks count="1" manualBreakCount="1">
    <brk id="47" max="16383" man="1"/>
  </rowBreaks>
</worksheet>
</file>

<file path=xl/worksheets/sheet5.xml><?xml version="1.0" encoding="utf-8"?>
<worksheet xmlns="http://schemas.openxmlformats.org/spreadsheetml/2006/main" xmlns:r="http://schemas.openxmlformats.org/officeDocument/2006/relationships">
  <dimension ref="A1:V48"/>
  <sheetViews>
    <sheetView topLeftCell="A10" zoomScale="115" zoomScaleNormal="115" workbookViewId="0">
      <selection activeCell="A42" sqref="A42"/>
    </sheetView>
  </sheetViews>
  <sheetFormatPr defaultRowHeight="12.75"/>
  <cols>
    <col min="1" max="1" width="36.7109375" customWidth="1"/>
    <col min="2" max="2" width="11.28515625" style="83" customWidth="1"/>
    <col min="3" max="3" width="11.28515625" style="118" customWidth="1"/>
    <col min="4" max="4" width="11.28515625" style="114" customWidth="1"/>
    <col min="5" max="5" width="12.7109375" style="115" customWidth="1"/>
    <col min="6" max="6" width="12.7109375" style="114" customWidth="1"/>
    <col min="7" max="7" width="62.7109375" style="35" customWidth="1"/>
  </cols>
  <sheetData>
    <row r="1" spans="1:22" s="3" customFormat="1" ht="32.25" customHeight="1">
      <c r="A1" s="89" t="str">
        <f>'CF Year 1'!A4</f>
        <v xml:space="preserve"> </v>
      </c>
      <c r="B1" s="90" t="s">
        <v>29</v>
      </c>
      <c r="C1" s="110" t="s">
        <v>30</v>
      </c>
      <c r="D1" s="187" t="s">
        <v>33</v>
      </c>
      <c r="E1" s="111" t="s">
        <v>31</v>
      </c>
      <c r="F1" s="110" t="s">
        <v>32</v>
      </c>
      <c r="G1" s="153" t="s">
        <v>34</v>
      </c>
    </row>
    <row r="2" spans="1:22" s="5" customFormat="1" ht="14.1" customHeight="1">
      <c r="A2" s="195" t="str">
        <f>'CF Year 1'!A5</f>
        <v>Cash In</v>
      </c>
      <c r="B2" s="202"/>
      <c r="C2" s="197"/>
      <c r="D2" s="197"/>
      <c r="E2" s="197"/>
      <c r="F2" s="203"/>
      <c r="G2" s="154"/>
    </row>
    <row r="3" spans="1:22" ht="14.1" customHeight="1">
      <c r="A3" s="7" t="str">
        <f>'CF Year 1'!A9</f>
        <v>Cash Sales per unit #1 (formula)</v>
      </c>
      <c r="B3" s="78"/>
      <c r="C3" s="37">
        <f>SUM('CF Year 1'!E9)</f>
        <v>0</v>
      </c>
      <c r="D3" s="9">
        <f>SUM(C3-B3)</f>
        <v>0</v>
      </c>
      <c r="E3" s="10">
        <f>SUM('Month 1'!E3)+B3</f>
        <v>0</v>
      </c>
      <c r="F3" s="8">
        <f>SUM('Month 1'!F3)+C3</f>
        <v>0</v>
      </c>
      <c r="G3" s="155"/>
    </row>
    <row r="4" spans="1:22" ht="14.1" customHeight="1">
      <c r="A4" s="7" t="str">
        <f>'CF Year 1'!A10</f>
        <v>Cash Sales per unit #2 (formula)</v>
      </c>
      <c r="B4" s="78"/>
      <c r="C4" s="37">
        <f>SUM('CF Year 1'!E10)</f>
        <v>0</v>
      </c>
      <c r="D4" s="9">
        <f t="shared" ref="D4:D5" si="0">SUM(C4-B4)</f>
        <v>0</v>
      </c>
      <c r="E4" s="10">
        <f>SUM('Month 1'!E4)+B4</f>
        <v>0</v>
      </c>
      <c r="F4" s="8">
        <f>SUM('Month 1'!F4)+C4</f>
        <v>0</v>
      </c>
      <c r="G4" s="155"/>
    </row>
    <row r="5" spans="1:22" ht="14.1" customHeight="1">
      <c r="A5" s="7" t="str">
        <f>'CF Year 1'!A11</f>
        <v xml:space="preserve"> Other Revenue</v>
      </c>
      <c r="B5" s="78"/>
      <c r="C5" s="37">
        <f>SUM('CF Year 1'!E11)</f>
        <v>0</v>
      </c>
      <c r="D5" s="9">
        <f t="shared" si="0"/>
        <v>0</v>
      </c>
      <c r="E5" s="10">
        <f>SUM('Month 1'!E5)+B5</f>
        <v>0</v>
      </c>
      <c r="F5" s="8">
        <f>SUM('Month 1'!F5)+C5</f>
        <v>0</v>
      </c>
      <c r="G5" s="155"/>
    </row>
    <row r="6" spans="1:22" ht="14.1" customHeight="1" thickBot="1">
      <c r="A6" s="273"/>
      <c r="B6" s="200"/>
      <c r="C6" s="37">
        <f>SUM('CF Year 1'!E12)</f>
        <v>0</v>
      </c>
      <c r="D6" s="86">
        <f>SUM(C6-B6)</f>
        <v>0</v>
      </c>
      <c r="E6" s="10">
        <f>SUM('Month 1'!E6)+B6</f>
        <v>0</v>
      </c>
      <c r="F6" s="8">
        <f>SUM('Month 1'!F6)+C6</f>
        <v>0</v>
      </c>
      <c r="G6" s="155"/>
    </row>
    <row r="7" spans="1:22" s="5" customFormat="1" ht="14.1" customHeight="1">
      <c r="A7" s="224" t="str">
        <f>'CF Year 1'!A13</f>
        <v xml:space="preserve">Total Revenue </v>
      </c>
      <c r="B7" s="99">
        <f>SUM(B3:B6)</f>
        <v>0</v>
      </c>
      <c r="C7" s="31">
        <f t="shared" ref="C7:F7" si="1">SUM(C3:C6)</f>
        <v>0</v>
      </c>
      <c r="D7" s="31">
        <f t="shared" si="1"/>
        <v>0</v>
      </c>
      <c r="E7" s="34">
        <f t="shared" si="1"/>
        <v>0</v>
      </c>
      <c r="F7" s="31">
        <f t="shared" si="1"/>
        <v>0</v>
      </c>
      <c r="G7" s="155"/>
    </row>
    <row r="8" spans="1:22" ht="14.1" customHeight="1">
      <c r="A8" s="7" t="str">
        <f>'CF Year 1'!A14</f>
        <v xml:space="preserve">Product Cost (Inventory, Materials) </v>
      </c>
      <c r="B8" s="88"/>
      <c r="C8" s="164">
        <f>SUM('CF Year 1'!E14)</f>
        <v>0</v>
      </c>
      <c r="D8" s="8">
        <f>SUM(C8-B8)</f>
        <v>0</v>
      </c>
      <c r="E8" s="10">
        <f>SUM('Month 1'!E8)+B8</f>
        <v>0</v>
      </c>
      <c r="F8" s="23">
        <f>SUM('Month 1'!F8)+C8</f>
        <v>0</v>
      </c>
      <c r="G8" s="156"/>
    </row>
    <row r="9" spans="1:22" s="5" customFormat="1" ht="14.1" customHeight="1">
      <c r="A9" s="7" t="str">
        <f>'CF Year 1'!A15</f>
        <v>Direct Labour Costs-(formula %)</v>
      </c>
      <c r="B9" s="100"/>
      <c r="C9" s="164">
        <f>SUM('CF Year 1'!E15)</f>
        <v>0</v>
      </c>
      <c r="D9" s="8">
        <f t="shared" ref="D9:D11" si="2">SUM(C9-B9)</f>
        <v>0</v>
      </c>
      <c r="E9" s="10">
        <f>SUM('Month 1'!E9)+B9</f>
        <v>0</v>
      </c>
      <c r="F9" s="23">
        <f>SUM('Month 1'!F9)+C9</f>
        <v>0</v>
      </c>
      <c r="G9" s="156"/>
    </row>
    <row r="10" spans="1:22" ht="14.1" customHeight="1">
      <c r="A10" s="7" t="str">
        <f>'CF Year 1'!A16</f>
        <v>Direct Labour Costs -(no formula)</v>
      </c>
      <c r="B10" s="78"/>
      <c r="C10" s="164">
        <f>SUM('CF Year 1'!E16)</f>
        <v>0</v>
      </c>
      <c r="D10" s="8">
        <f t="shared" si="2"/>
        <v>0</v>
      </c>
      <c r="E10" s="10">
        <f>SUM('Month 1'!E10)+B10</f>
        <v>0</v>
      </c>
      <c r="F10" s="23">
        <f>SUM('Month 1'!F10)+C10</f>
        <v>0</v>
      </c>
      <c r="G10" s="157"/>
      <c r="H10" s="2"/>
      <c r="I10" s="2"/>
      <c r="J10" s="2"/>
      <c r="K10" s="2"/>
      <c r="L10" s="2"/>
      <c r="M10" s="2"/>
      <c r="N10" s="2"/>
      <c r="O10" s="2"/>
      <c r="P10" s="2"/>
      <c r="Q10" s="2"/>
      <c r="R10" s="2"/>
      <c r="S10" s="2"/>
      <c r="T10" s="2"/>
      <c r="U10" s="2"/>
      <c r="V10" s="2"/>
    </row>
    <row r="11" spans="1:22" ht="14.1" customHeight="1" thickBot="1">
      <c r="A11" s="7" t="str">
        <f>'CF Year 1'!A17</f>
        <v>Other Direct costs</v>
      </c>
      <c r="B11" s="201"/>
      <c r="C11" s="164">
        <f>SUM('CF Year 1'!E17)</f>
        <v>0</v>
      </c>
      <c r="D11" s="86">
        <f t="shared" si="2"/>
        <v>0</v>
      </c>
      <c r="E11" s="10">
        <f>SUM('Month 1'!E11)+B11</f>
        <v>0</v>
      </c>
      <c r="F11" s="23">
        <f>SUM('Month 1'!F11)+C11</f>
        <v>0</v>
      </c>
      <c r="G11" s="157"/>
      <c r="H11" s="2"/>
      <c r="I11" s="2"/>
      <c r="J11" s="2"/>
      <c r="K11" s="2"/>
      <c r="L11" s="2"/>
      <c r="M11" s="2"/>
      <c r="N11" s="2"/>
      <c r="O11" s="2"/>
      <c r="P11" s="2"/>
      <c r="Q11" s="2"/>
      <c r="R11" s="2"/>
      <c r="S11" s="2"/>
      <c r="T11" s="2"/>
      <c r="U11" s="2"/>
      <c r="V11" s="2"/>
    </row>
    <row r="12" spans="1:22" s="5" customFormat="1" ht="14.1" customHeight="1">
      <c r="A12" s="224" t="str">
        <f>'CF Year 1'!A18</f>
        <v>Cost of Sales</v>
      </c>
      <c r="B12" s="222">
        <f>SUM(B8:B11)</f>
        <v>0</v>
      </c>
      <c r="C12" s="239">
        <f t="shared" ref="C12:F12" si="3">SUM(C8:C11)</f>
        <v>0</v>
      </c>
      <c r="D12" s="239">
        <f t="shared" si="3"/>
        <v>0</v>
      </c>
      <c r="E12" s="240">
        <f t="shared" si="3"/>
        <v>0</v>
      </c>
      <c r="F12" s="239">
        <f t="shared" si="3"/>
        <v>0</v>
      </c>
      <c r="G12" s="157"/>
      <c r="H12" s="6"/>
      <c r="I12" s="6"/>
      <c r="J12" s="6"/>
      <c r="K12" s="6"/>
      <c r="L12" s="6"/>
      <c r="M12" s="6"/>
      <c r="N12" s="6"/>
      <c r="O12" s="6"/>
      <c r="P12" s="6"/>
      <c r="Q12" s="6"/>
      <c r="R12" s="6"/>
      <c r="S12" s="6"/>
      <c r="T12" s="6"/>
      <c r="U12" s="6"/>
      <c r="V12" s="6"/>
    </row>
    <row r="13" spans="1:22" s="5" customFormat="1" ht="14.1" customHeight="1">
      <c r="A13" s="224" t="str">
        <f>'CF Year 1'!A19</f>
        <v>Gross Margin</v>
      </c>
      <c r="B13" s="184">
        <f>B7-B12</f>
        <v>0</v>
      </c>
      <c r="C13" s="108">
        <f t="shared" ref="C13:F13" si="4">C7-C12</f>
        <v>0</v>
      </c>
      <c r="D13" s="108">
        <f t="shared" si="4"/>
        <v>0</v>
      </c>
      <c r="E13" s="241">
        <f t="shared" si="4"/>
        <v>0</v>
      </c>
      <c r="F13" s="108">
        <f t="shared" si="4"/>
        <v>0</v>
      </c>
      <c r="G13" s="225"/>
      <c r="H13" s="6"/>
      <c r="I13" s="6"/>
      <c r="J13" s="6"/>
      <c r="K13" s="6"/>
      <c r="L13" s="6"/>
      <c r="M13" s="6"/>
      <c r="N13" s="6"/>
      <c r="O13" s="6"/>
      <c r="P13" s="6"/>
      <c r="Q13" s="6"/>
      <c r="R13" s="6"/>
      <c r="S13" s="6"/>
      <c r="T13" s="6"/>
      <c r="U13" s="6"/>
      <c r="V13" s="6"/>
    </row>
    <row r="14" spans="1:22" ht="14.1" customHeight="1">
      <c r="A14" s="69" t="str">
        <f>'CF Year 1'!A20</f>
        <v>Admin/Operational Expenses</v>
      </c>
      <c r="B14" s="96"/>
      <c r="C14" s="39"/>
      <c r="D14" s="8"/>
      <c r="E14" s="10"/>
      <c r="F14" s="8"/>
      <c r="G14" s="157"/>
      <c r="H14" s="2"/>
      <c r="I14" s="2"/>
      <c r="J14" s="2"/>
      <c r="K14" s="2"/>
      <c r="L14" s="2"/>
      <c r="M14" s="2"/>
      <c r="N14" s="2"/>
      <c r="O14" s="2"/>
      <c r="P14" s="2"/>
      <c r="Q14" s="2"/>
      <c r="R14" s="2"/>
      <c r="S14" s="2"/>
      <c r="T14" s="2"/>
      <c r="U14" s="2"/>
      <c r="V14" s="2"/>
    </row>
    <row r="15" spans="1:22" ht="14.1" customHeight="1">
      <c r="A15" s="7" t="str">
        <f>'CF Year 1'!A21</f>
        <v xml:space="preserve"> Advertising </v>
      </c>
      <c r="B15" s="96"/>
      <c r="C15" s="39">
        <f>SUM('CF Year 1'!E21)</f>
        <v>0</v>
      </c>
      <c r="D15" s="8">
        <f t="shared" ref="D15:D30" si="5">SUM(C15-B15)</f>
        <v>0</v>
      </c>
      <c r="E15" s="10">
        <f>SUM('Month 1'!E15)+B15</f>
        <v>0</v>
      </c>
      <c r="F15" s="8">
        <f>SUM('Month 1'!F15)+C15</f>
        <v>0</v>
      </c>
      <c r="G15" s="157"/>
      <c r="H15" s="2"/>
      <c r="I15" s="2"/>
      <c r="J15" s="2"/>
      <c r="K15" s="2"/>
      <c r="L15" s="2"/>
      <c r="M15" s="2"/>
      <c r="N15" s="2"/>
      <c r="O15" s="2"/>
      <c r="P15" s="2"/>
      <c r="Q15" s="2"/>
      <c r="R15" s="2"/>
      <c r="S15" s="2"/>
      <c r="T15" s="2"/>
      <c r="U15" s="2"/>
      <c r="V15" s="2"/>
    </row>
    <row r="16" spans="1:22" ht="14.1" customHeight="1">
      <c r="A16" s="7" t="str">
        <f>'CF Year 1'!A22</f>
        <v xml:space="preserve"> Accounting, Legal &amp; other professional fees</v>
      </c>
      <c r="B16" s="96"/>
      <c r="C16" s="39">
        <f>SUM('CF Year 1'!E22)</f>
        <v>0</v>
      </c>
      <c r="D16" s="8">
        <f t="shared" si="5"/>
        <v>0</v>
      </c>
      <c r="E16" s="10">
        <f>SUM('Month 1'!E16)+B16</f>
        <v>0</v>
      </c>
      <c r="F16" s="8">
        <f>SUM('Month 1'!F16)+C16</f>
        <v>0</v>
      </c>
      <c r="G16" s="157"/>
      <c r="H16" s="2"/>
      <c r="I16" s="2"/>
      <c r="J16" s="2"/>
      <c r="K16" s="2"/>
      <c r="L16" s="2"/>
      <c r="M16" s="2"/>
      <c r="N16" s="2"/>
      <c r="O16" s="2"/>
      <c r="P16" s="2"/>
      <c r="Q16" s="2"/>
      <c r="R16" s="2"/>
      <c r="S16" s="2"/>
      <c r="T16" s="2"/>
      <c r="U16" s="2"/>
      <c r="V16" s="2"/>
    </row>
    <row r="17" spans="1:7" ht="14.1" customHeight="1">
      <c r="A17" s="7" t="str">
        <f>'CF Year 1'!A23</f>
        <v xml:space="preserve"> Bank charges &amp; interest</v>
      </c>
      <c r="B17" s="78"/>
      <c r="C17" s="39">
        <f>SUM('CF Year 1'!E23)</f>
        <v>0</v>
      </c>
      <c r="D17" s="8">
        <f t="shared" si="5"/>
        <v>0</v>
      </c>
      <c r="E17" s="10">
        <f>SUM('Month 1'!E17)+B17</f>
        <v>0</v>
      </c>
      <c r="F17" s="8">
        <f>SUM('Month 1'!F17)+C17</f>
        <v>0</v>
      </c>
      <c r="G17" s="158"/>
    </row>
    <row r="18" spans="1:7" ht="14.1" customHeight="1">
      <c r="A18" s="7" t="str">
        <f>'CF Year 1'!A24</f>
        <v xml:space="preserve"> Dues,  fees, licences, memberships </v>
      </c>
      <c r="B18" s="78"/>
      <c r="C18" s="39">
        <f>SUM('CF Year 1'!E24)</f>
        <v>0</v>
      </c>
      <c r="D18" s="8">
        <f t="shared" si="5"/>
        <v>0</v>
      </c>
      <c r="E18" s="10">
        <f>SUM('Month 1'!E18)+B18</f>
        <v>0</v>
      </c>
      <c r="F18" s="8">
        <f>SUM('Month 1'!F18)+C18</f>
        <v>0</v>
      </c>
      <c r="G18" s="158"/>
    </row>
    <row r="19" spans="1:7" ht="14.1" customHeight="1">
      <c r="A19" s="7" t="str">
        <f>'CF Year 1'!A25</f>
        <v xml:space="preserve"> Delivery (freight, express, postage)</v>
      </c>
      <c r="B19" s="78"/>
      <c r="C19" s="39">
        <f>SUM('CF Year 1'!E25)</f>
        <v>0</v>
      </c>
      <c r="D19" s="8">
        <f t="shared" si="5"/>
        <v>0</v>
      </c>
      <c r="E19" s="10">
        <f>SUM('Month 1'!E19)+B19</f>
        <v>0</v>
      </c>
      <c r="F19" s="8">
        <f>SUM('Month 1'!F19)+C19</f>
        <v>0</v>
      </c>
      <c r="G19" s="158"/>
    </row>
    <row r="20" spans="1:7" ht="14.1" customHeight="1">
      <c r="A20" s="7" t="str">
        <f>'CF Year 1'!A26</f>
        <v xml:space="preserve"> Insurance (liability, business, product)</v>
      </c>
      <c r="B20" s="78"/>
      <c r="C20" s="39">
        <f>SUM('CF Year 1'!E26)</f>
        <v>0</v>
      </c>
      <c r="D20" s="8">
        <f t="shared" si="5"/>
        <v>0</v>
      </c>
      <c r="E20" s="10">
        <f>SUM('Month 1'!E20)+B20</f>
        <v>0</v>
      </c>
      <c r="F20" s="8">
        <f>SUM('Month 1'!F20)+C20</f>
        <v>0</v>
      </c>
      <c r="G20" s="158"/>
    </row>
    <row r="21" spans="1:7" ht="14.1" customHeight="1">
      <c r="A21" s="7" t="str">
        <f>'CF Year 1'!A27</f>
        <v xml:space="preserve"> Interest on long term debt </v>
      </c>
      <c r="B21" s="78"/>
      <c r="C21" s="39">
        <f>SUM('CF Year 1'!E27)</f>
        <v>0</v>
      </c>
      <c r="D21" s="8">
        <f t="shared" si="5"/>
        <v>0</v>
      </c>
      <c r="E21" s="10">
        <f>SUM('Month 1'!E21)+B21</f>
        <v>0</v>
      </c>
      <c r="F21" s="8">
        <f>SUM('Month 1'!F21)+C21</f>
        <v>0</v>
      </c>
      <c r="G21" s="158"/>
    </row>
    <row r="22" spans="1:7" ht="14.1" customHeight="1">
      <c r="A22" s="7" t="str">
        <f>'CF Year 1'!A28</f>
        <v xml:space="preserve"> Maintenance and repairs</v>
      </c>
      <c r="B22" s="78"/>
      <c r="C22" s="39">
        <f>SUM('CF Year 1'!E28)</f>
        <v>0</v>
      </c>
      <c r="D22" s="8">
        <f t="shared" si="5"/>
        <v>0</v>
      </c>
      <c r="E22" s="10">
        <f>SUM('Month 1'!E22)+B22</f>
        <v>0</v>
      </c>
      <c r="F22" s="8">
        <f>SUM('Month 1'!F22)+C22</f>
        <v>0</v>
      </c>
      <c r="G22" s="158"/>
    </row>
    <row r="23" spans="1:7" ht="14.1" customHeight="1">
      <c r="A23" s="7" t="str">
        <f>'CF Year 1'!A29</f>
        <v xml:space="preserve"> Motor vehicle (gas, repairs/maint, insurance)</v>
      </c>
      <c r="B23" s="78"/>
      <c r="C23" s="39">
        <f>SUM('CF Year 1'!E29)</f>
        <v>0</v>
      </c>
      <c r="D23" s="8">
        <f t="shared" si="5"/>
        <v>0</v>
      </c>
      <c r="E23" s="10">
        <f>SUM('Month 1'!E23)+B23</f>
        <v>0</v>
      </c>
      <c r="F23" s="8">
        <f>SUM('Month 1'!F23)+C23</f>
        <v>0</v>
      </c>
      <c r="G23" s="158"/>
    </row>
    <row r="24" spans="1:7" ht="14.1" customHeight="1">
      <c r="A24" s="7" t="str">
        <f>'CF Year 1'!A30</f>
        <v xml:space="preserve"> Office expenses</v>
      </c>
      <c r="B24" s="78"/>
      <c r="C24" s="39">
        <f>SUM('CF Year 1'!E30)</f>
        <v>0</v>
      </c>
      <c r="D24" s="8">
        <f t="shared" si="5"/>
        <v>0</v>
      </c>
      <c r="E24" s="10">
        <f>SUM('Month 1'!E24)+B24</f>
        <v>0</v>
      </c>
      <c r="F24" s="8">
        <f>SUM('Month 1'!F24)+C24</f>
        <v>0</v>
      </c>
      <c r="G24" s="158"/>
    </row>
    <row r="25" spans="1:7" ht="14.1" customHeight="1">
      <c r="A25" s="7" t="str">
        <f>'CF Year 1'!A31</f>
        <v xml:space="preserve"> Rent</v>
      </c>
      <c r="B25" s="78"/>
      <c r="C25" s="39">
        <f>SUM('CF Year 1'!E31)</f>
        <v>0</v>
      </c>
      <c r="D25" s="8">
        <f t="shared" si="5"/>
        <v>0</v>
      </c>
      <c r="E25" s="10">
        <f>SUM('Month 1'!E25)+B25</f>
        <v>0</v>
      </c>
      <c r="F25" s="8">
        <f>SUM('Month 1'!F25)+C25</f>
        <v>0</v>
      </c>
      <c r="G25" s="158"/>
    </row>
    <row r="26" spans="1:7" ht="14.1" customHeight="1">
      <c r="A26" s="7" t="str">
        <f>'CF Year 1'!A32</f>
        <v xml:space="preserve"> Supplies</v>
      </c>
      <c r="B26" s="78"/>
      <c r="C26" s="39">
        <f>SUM('CF Year 1'!E32)</f>
        <v>0</v>
      </c>
      <c r="D26" s="8">
        <f t="shared" si="5"/>
        <v>0</v>
      </c>
      <c r="E26" s="10">
        <f>SUM('Month 1'!E26)+B26</f>
        <v>0</v>
      </c>
      <c r="F26" s="8">
        <f>SUM('Month 1'!F26)+C26</f>
        <v>0</v>
      </c>
      <c r="G26" s="158"/>
    </row>
    <row r="27" spans="1:7" ht="14.1" customHeight="1">
      <c r="A27" s="7" t="str">
        <f>'CF Year 1'!A33</f>
        <v xml:space="preserve"> Telephone</v>
      </c>
      <c r="B27" s="78"/>
      <c r="C27" s="39">
        <f>SUM('CF Year 1'!E33)</f>
        <v>0</v>
      </c>
      <c r="D27" s="8">
        <f t="shared" si="5"/>
        <v>0</v>
      </c>
      <c r="E27" s="10">
        <f>SUM('Month 1'!E27)+B27</f>
        <v>0</v>
      </c>
      <c r="F27" s="8">
        <f>SUM('Month 1'!F27)+C27</f>
        <v>0</v>
      </c>
      <c r="G27" s="158"/>
    </row>
    <row r="28" spans="1:7" ht="14.1" customHeight="1">
      <c r="A28" s="7" t="str">
        <f>'CF Year 1'!A34</f>
        <v xml:space="preserve"> Utilities</v>
      </c>
      <c r="B28" s="96"/>
      <c r="C28" s="39">
        <f>SUM('CF Year 1'!E34)</f>
        <v>0</v>
      </c>
      <c r="D28" s="8">
        <f t="shared" si="5"/>
        <v>0</v>
      </c>
      <c r="E28" s="10">
        <f>SUM('Month 1'!E28)+B28</f>
        <v>0</v>
      </c>
      <c r="F28" s="8">
        <f>SUM('Month 1'!F28)+C28</f>
        <v>0</v>
      </c>
      <c r="G28" s="158"/>
    </row>
    <row r="29" spans="1:7" ht="14.1" customHeight="1">
      <c r="A29" s="7" t="str">
        <f>'CF Year 1'!A35</f>
        <v xml:space="preserve"> Wages</v>
      </c>
      <c r="B29" s="96"/>
      <c r="C29" s="39">
        <f>SUM('CF Year 1'!E35)</f>
        <v>0</v>
      </c>
      <c r="D29" s="8">
        <f t="shared" si="5"/>
        <v>0</v>
      </c>
      <c r="E29" s="10">
        <f>SUM('Month 1'!E29)+B29</f>
        <v>0</v>
      </c>
      <c r="F29" s="8">
        <f>SUM('Month 1'!F29)+C29</f>
        <v>0</v>
      </c>
      <c r="G29" s="158"/>
    </row>
    <row r="30" spans="1:7" ht="14.1" customHeight="1" thickBot="1">
      <c r="A30" s="7" t="str">
        <f>'CF Year 1'!A36</f>
        <v>MERCS (employment related costs)</v>
      </c>
      <c r="B30" s="88"/>
      <c r="C30" s="39">
        <f>SUM('CF Year 1'!E36)</f>
        <v>0</v>
      </c>
      <c r="D30" s="8">
        <f t="shared" si="5"/>
        <v>0</v>
      </c>
      <c r="E30" s="10">
        <f>SUM('Month 1'!E30)+B30</f>
        <v>0</v>
      </c>
      <c r="F30" s="8">
        <f>SUM('Month 1'!F30)+C30</f>
        <v>0</v>
      </c>
      <c r="G30" s="158"/>
    </row>
    <row r="31" spans="1:7" s="5" customFormat="1" ht="14.1" customHeight="1">
      <c r="A31" s="84" t="s">
        <v>24</v>
      </c>
      <c r="B31" s="95">
        <f>SUM(B15:B30)</f>
        <v>0</v>
      </c>
      <c r="C31" s="13">
        <f t="shared" ref="C31:F31" si="6">SUM(C15:C30)</f>
        <v>0</v>
      </c>
      <c r="D31" s="13">
        <f t="shared" si="6"/>
        <v>0</v>
      </c>
      <c r="E31" s="14">
        <f t="shared" si="6"/>
        <v>0</v>
      </c>
      <c r="F31" s="13">
        <f t="shared" si="6"/>
        <v>0</v>
      </c>
      <c r="G31" s="158"/>
    </row>
    <row r="32" spans="1:7" s="5" customFormat="1" ht="14.1" customHeight="1">
      <c r="A32" s="199" t="str">
        <f>'CF Year 1'!A38</f>
        <v xml:space="preserve">Net Income (or Loss) </v>
      </c>
      <c r="B32" s="229">
        <f>B13-B31</f>
        <v>0</v>
      </c>
      <c r="C32" s="242">
        <f t="shared" ref="C32:F32" si="7">C13-C31</f>
        <v>0</v>
      </c>
      <c r="D32" s="242">
        <f t="shared" si="7"/>
        <v>0</v>
      </c>
      <c r="E32" s="10">
        <f t="shared" si="7"/>
        <v>0</v>
      </c>
      <c r="F32" s="25">
        <f t="shared" si="7"/>
        <v>0</v>
      </c>
      <c r="G32" s="227"/>
    </row>
    <row r="33" spans="1:7" s="5" customFormat="1" ht="14.1" customHeight="1">
      <c r="A33" s="73" t="str">
        <f>'CF Year 1'!A39</f>
        <v>Add: Other cash in</v>
      </c>
      <c r="B33" s="194"/>
      <c r="C33" s="205"/>
      <c r="D33" s="206"/>
      <c r="E33" s="207"/>
      <c r="F33" s="208"/>
      <c r="G33" s="160"/>
    </row>
    <row r="34" spans="1:7" s="5" customFormat="1" ht="14.1" customHeight="1">
      <c r="A34" s="7" t="str">
        <f>'CF Year 1'!A40</f>
        <v>Cash Investments- Owner or Shareholder</v>
      </c>
      <c r="B34" s="194"/>
      <c r="C34" s="37">
        <f>SUM('CF Year 1'!E40)</f>
        <v>0</v>
      </c>
      <c r="D34" s="8">
        <f>SUM(C34-B34)</f>
        <v>0</v>
      </c>
      <c r="E34" s="10">
        <f>SUM('Month 1'!E34)+B34</f>
        <v>0</v>
      </c>
      <c r="F34" s="8">
        <f>SUM('Month 1'!F34)+C34</f>
        <v>0</v>
      </c>
      <c r="G34" s="160"/>
    </row>
    <row r="35" spans="1:7" ht="14.1" customHeight="1">
      <c r="A35" s="7" t="str">
        <f>'CF Year 1'!A41</f>
        <v>Bank loan advance</v>
      </c>
      <c r="B35" s="78"/>
      <c r="C35" s="37">
        <f>SUM('CF Year 1'!E41)</f>
        <v>0</v>
      </c>
      <c r="D35" s="8">
        <f t="shared" ref="D35:D37" si="8">SUM(C35-B35)</f>
        <v>0</v>
      </c>
      <c r="E35" s="10">
        <f>SUM('Month 1'!E35)+B35</f>
        <v>0</v>
      </c>
      <c r="F35" s="8">
        <f>SUM('Month 1'!F35)+C35</f>
        <v>0</v>
      </c>
      <c r="G35" s="158"/>
    </row>
    <row r="36" spans="1:7" ht="14.1" customHeight="1">
      <c r="A36" s="7" t="str">
        <f>'CF Year 1'!A42</f>
        <v>Capital asset sale proceeds</v>
      </c>
      <c r="B36" s="78"/>
      <c r="C36" s="37">
        <f>SUM('CF Year 1'!E42)</f>
        <v>0</v>
      </c>
      <c r="D36" s="8">
        <f t="shared" si="8"/>
        <v>0</v>
      </c>
      <c r="E36" s="10">
        <f>SUM('Month 1'!E36)+B36</f>
        <v>0</v>
      </c>
      <c r="F36" s="8">
        <f>SUM('Month 1'!F36)+C36</f>
        <v>0</v>
      </c>
      <c r="G36" s="158"/>
    </row>
    <row r="37" spans="1:7" ht="14.1" customHeight="1">
      <c r="A37" s="7">
        <f>'CF Year 1'!A43</f>
        <v>0</v>
      </c>
      <c r="B37" s="78"/>
      <c r="C37" s="37">
        <f>SUM('CF Year 1'!E43)</f>
        <v>0</v>
      </c>
      <c r="D37" s="8">
        <f t="shared" si="8"/>
        <v>0</v>
      </c>
      <c r="E37" s="10">
        <f>SUM('Month 1'!E37)+B37</f>
        <v>0</v>
      </c>
      <c r="F37" s="8">
        <f>SUM('Month 1'!F37)+C37</f>
        <v>0</v>
      </c>
      <c r="G37" s="158"/>
    </row>
    <row r="38" spans="1:7" ht="14.1" customHeight="1">
      <c r="A38" s="76" t="str">
        <f>'CF Year 1'!A44</f>
        <v>Deduct: Other cash out</v>
      </c>
      <c r="B38" s="204"/>
      <c r="C38" s="172"/>
      <c r="D38" s="20"/>
      <c r="E38" s="19"/>
      <c r="F38" s="32"/>
      <c r="G38" s="158"/>
    </row>
    <row r="39" spans="1:7" s="5" customFormat="1" ht="14.1" customHeight="1">
      <c r="A39" s="129">
        <f>'CF Year 1'!A45</f>
        <v>0</v>
      </c>
      <c r="B39" s="100"/>
      <c r="C39" s="37">
        <f>SUM('CF Year 1'!E45)</f>
        <v>0</v>
      </c>
      <c r="D39" s="8">
        <f t="shared" ref="D39:D44" si="9">SUM(C39-B39)</f>
        <v>0</v>
      </c>
      <c r="E39" s="10">
        <f>SUM('Month 1'!E39)+B39</f>
        <v>0</v>
      </c>
      <c r="F39" s="8">
        <f>SUM('Month 1'!F39)+C39</f>
        <v>0</v>
      </c>
      <c r="G39" s="158"/>
    </row>
    <row r="40" spans="1:7" ht="14.1" customHeight="1">
      <c r="A40" s="129" t="str">
        <f>'CF Year 1'!A46</f>
        <v>Principal Loan Payments</v>
      </c>
      <c r="B40" s="46"/>
      <c r="C40" s="37">
        <f>SUM('CF Year 1'!E46)</f>
        <v>0</v>
      </c>
      <c r="D40" s="8">
        <f t="shared" si="9"/>
        <v>0</v>
      </c>
      <c r="E40" s="10">
        <f>SUM('Month 1'!E40)+B40</f>
        <v>0</v>
      </c>
      <c r="F40" s="8">
        <f>SUM('Month 1'!F40)+C40</f>
        <v>0</v>
      </c>
      <c r="G40" s="158"/>
    </row>
    <row r="41" spans="1:7" ht="14.1" customHeight="1">
      <c r="A41" s="129" t="str">
        <f>'CF Year 1'!A47</f>
        <v>Capital asset purchases</v>
      </c>
      <c r="B41" s="46"/>
      <c r="C41" s="37">
        <f>SUM('CF Year 1'!E47)</f>
        <v>0</v>
      </c>
      <c r="D41" s="8">
        <f t="shared" si="9"/>
        <v>0</v>
      </c>
      <c r="E41" s="10">
        <f>SUM('Month 1'!E41)+B41</f>
        <v>0</v>
      </c>
      <c r="F41" s="8">
        <f>SUM('Month 1'!F41)+C41</f>
        <v>0</v>
      </c>
      <c r="G41" s="158"/>
    </row>
    <row r="42" spans="1:7" ht="14.1" customHeight="1">
      <c r="A42" s="129" t="str">
        <f>'CF Year 1'!A48</f>
        <v>Owner's or Shareholder draw</v>
      </c>
      <c r="B42" s="49"/>
      <c r="C42" s="37">
        <f>SUM('CF Year 1'!E48)</f>
        <v>0</v>
      </c>
      <c r="D42" s="8">
        <f t="shared" si="9"/>
        <v>0</v>
      </c>
      <c r="E42" s="10">
        <f>SUM('Month 1'!E42)+B42</f>
        <v>0</v>
      </c>
      <c r="F42" s="8">
        <f>SUM('Month 1'!F42)+C42</f>
        <v>0</v>
      </c>
      <c r="G42" s="158"/>
    </row>
    <row r="43" spans="1:7" s="28" customFormat="1" ht="14.1" customHeight="1">
      <c r="A43" s="35"/>
      <c r="B43" s="109"/>
      <c r="C43" s="37">
        <f>SUM('CF Year 1'!E49)</f>
        <v>0</v>
      </c>
      <c r="D43" s="8">
        <f t="shared" si="9"/>
        <v>0</v>
      </c>
      <c r="E43" s="10">
        <f>SUM('Month 1'!E43)+B43</f>
        <v>0</v>
      </c>
      <c r="F43" s="8">
        <f>SUM('Month 1'!F43)+C43</f>
        <v>0</v>
      </c>
      <c r="G43" s="158"/>
    </row>
    <row r="44" spans="1:7" ht="14.1" customHeight="1" thickBot="1">
      <c r="A44" s="129" t="str">
        <f>'CF Year 1'!A50</f>
        <v>Provision for taxes - (net income %)</v>
      </c>
      <c r="B44" s="49"/>
      <c r="C44" s="37">
        <f>SUM('CF Year 1'!E50)</f>
        <v>0</v>
      </c>
      <c r="D44" s="8">
        <f t="shared" si="9"/>
        <v>0</v>
      </c>
      <c r="E44" s="10">
        <f>SUM('Month 1'!E44)+B44</f>
        <v>0</v>
      </c>
      <c r="F44" s="8">
        <f>SUM('Month 1'!F44)+C44</f>
        <v>0</v>
      </c>
      <c r="G44" s="158"/>
    </row>
    <row r="45" spans="1:7" s="36" customFormat="1" ht="15" customHeight="1">
      <c r="A45" s="230" t="str">
        <f>'CF Year 1'!A51</f>
        <v>Net Cash Flow (deficit)</v>
      </c>
      <c r="B45" s="99">
        <f>B32+B34+B35+B36+B37-B39-B40-B41-B42-B43-B44</f>
        <v>0</v>
      </c>
      <c r="C45" s="31">
        <f t="shared" ref="C45:F45" si="10">C32+C34+C35+C36+C37-C39-C40-C41-C42-C43-C44</f>
        <v>0</v>
      </c>
      <c r="D45" s="31">
        <f t="shared" si="10"/>
        <v>0</v>
      </c>
      <c r="E45" s="34">
        <f t="shared" si="10"/>
        <v>0</v>
      </c>
      <c r="F45" s="31">
        <f t="shared" si="10"/>
        <v>0</v>
      </c>
      <c r="G45" s="290"/>
    </row>
    <row r="46" spans="1:7" s="36" customFormat="1" ht="15" customHeight="1">
      <c r="A46" s="230" t="str">
        <f>'CF Year 1'!A52</f>
        <v>Cash (or Deficit), Start of Month</v>
      </c>
      <c r="B46" s="100">
        <f>'Month 1'!B47</f>
        <v>0</v>
      </c>
      <c r="C46" s="37">
        <f>SUM('Month 1'!C47)</f>
        <v>0</v>
      </c>
      <c r="D46" s="23">
        <f t="shared" ref="D46" si="11">SUM(C46-B46)</f>
        <v>0</v>
      </c>
      <c r="E46" s="12"/>
      <c r="F46" s="8">
        <f>SUM('Start up'!C46)</f>
        <v>0</v>
      </c>
      <c r="G46" s="293"/>
    </row>
    <row r="47" spans="1:7" s="5" customFormat="1" ht="15" customHeight="1" thickBot="1">
      <c r="A47" s="230" t="str">
        <f>'CF Year 1'!A53</f>
        <v>Cash (or Deficit), End of Month</v>
      </c>
      <c r="B47" s="101">
        <f>SUM(B45:B46)</f>
        <v>0</v>
      </c>
      <c r="C47" s="42">
        <f>SUM(C45:C46)</f>
        <v>0</v>
      </c>
      <c r="D47" s="43">
        <f>SUM(D45:D46)</f>
        <v>0</v>
      </c>
      <c r="E47" s="27">
        <f>SUM(E45:E46)</f>
        <v>0</v>
      </c>
      <c r="F47" s="43">
        <f>SUM(F45:F46)</f>
        <v>0</v>
      </c>
      <c r="G47" s="294"/>
    </row>
    <row r="48" spans="1:7" ht="13.5" thickTop="1">
      <c r="A48" s="1"/>
      <c r="C48" s="116"/>
      <c r="D48" s="117"/>
      <c r="F48" s="117"/>
    </row>
  </sheetData>
  <sheetProtection password="CA01" sheet="1" objects="1" scenarios="1"/>
  <mergeCells count="1">
    <mergeCell ref="G45:G47"/>
  </mergeCells>
  <pageMargins left="0.27559055118110237" right="0.28999999999999998" top="0.34" bottom="0.23622047244094491" header="0.15748031496062992" footer="0.15748031496062992"/>
  <pageSetup scale="85" orientation="landscape" r:id="rId1"/>
  <headerFooter>
    <oddHeader>&amp;C&amp;"Arial,Bold"&amp;8&amp;A&amp;R&amp;"Arial,Bold"&amp;8Financial Report</oddHeader>
  </headerFooter>
</worksheet>
</file>

<file path=xl/worksheets/sheet6.xml><?xml version="1.0" encoding="utf-8"?>
<worksheet xmlns="http://schemas.openxmlformats.org/spreadsheetml/2006/main" xmlns:r="http://schemas.openxmlformats.org/officeDocument/2006/relationships">
  <dimension ref="A1:V48"/>
  <sheetViews>
    <sheetView topLeftCell="A13" zoomScale="115" zoomScaleNormal="115" workbookViewId="0">
      <selection activeCell="A42" sqref="A42"/>
    </sheetView>
  </sheetViews>
  <sheetFormatPr defaultRowHeight="12.75"/>
  <cols>
    <col min="1" max="1" width="36.7109375" customWidth="1"/>
    <col min="2" max="2" width="11.28515625" style="52" customWidth="1"/>
    <col min="3" max="4" width="11.28515625" style="114" customWidth="1"/>
    <col min="5" max="5" width="12.7109375" style="115" customWidth="1"/>
    <col min="6" max="6" width="12.7109375" style="114" customWidth="1"/>
    <col min="7" max="7" width="62.7109375" style="35" customWidth="1"/>
  </cols>
  <sheetData>
    <row r="1" spans="1:22" s="3" customFormat="1" ht="33.75" customHeight="1">
      <c r="A1" s="89" t="str">
        <f>'CF Year 1'!A4</f>
        <v xml:space="preserve"> </v>
      </c>
      <c r="B1" s="90" t="s">
        <v>29</v>
      </c>
      <c r="C1" s="110" t="s">
        <v>30</v>
      </c>
      <c r="D1" s="187" t="s">
        <v>33</v>
      </c>
      <c r="E1" s="111" t="s">
        <v>31</v>
      </c>
      <c r="F1" s="110" t="s">
        <v>32</v>
      </c>
      <c r="G1" s="153" t="s">
        <v>34</v>
      </c>
    </row>
    <row r="2" spans="1:22" s="5" customFormat="1" ht="14.1" customHeight="1">
      <c r="A2" s="195" t="str">
        <f>'CF Year 1'!A8</f>
        <v>Revenue</v>
      </c>
      <c r="B2" s="202"/>
      <c r="C2" s="197"/>
      <c r="D2" s="197"/>
      <c r="E2" s="197"/>
      <c r="F2" s="203"/>
      <c r="G2" s="154"/>
    </row>
    <row r="3" spans="1:22" ht="14.1" customHeight="1">
      <c r="A3" s="7" t="str">
        <f>'CF Year 1'!A9</f>
        <v>Cash Sales per unit #1 (formula)</v>
      </c>
      <c r="B3" s="46"/>
      <c r="C3" s="8">
        <f>SUM('CF Year 1'!F9)</f>
        <v>0</v>
      </c>
      <c r="D3" s="9">
        <f>SUM(C3-B3)</f>
        <v>0</v>
      </c>
      <c r="E3" s="10">
        <f>SUM('Month 2'!E3)+B3</f>
        <v>0</v>
      </c>
      <c r="F3" s="8">
        <f>SUM('Month 2'!F3)+C3</f>
        <v>0</v>
      </c>
      <c r="G3" s="155"/>
    </row>
    <row r="4" spans="1:22" ht="14.1" customHeight="1">
      <c r="A4" s="7" t="str">
        <f>'CF Year 1'!A10</f>
        <v>Cash Sales per unit #2 (formula)</v>
      </c>
      <c r="B4" s="46"/>
      <c r="C4" s="8">
        <f>SUM('CF Year 1'!F10)</f>
        <v>0</v>
      </c>
      <c r="D4" s="9">
        <f>SUM(C4-B4)</f>
        <v>0</v>
      </c>
      <c r="E4" s="10">
        <f>SUM('Month 2'!E4)+B4</f>
        <v>0</v>
      </c>
      <c r="F4" s="8">
        <f>SUM('Month 2'!F4)+C4</f>
        <v>0</v>
      </c>
      <c r="G4" s="155"/>
    </row>
    <row r="5" spans="1:22" ht="14.1" customHeight="1">
      <c r="A5" s="7" t="str">
        <f>'CF Year 1'!A11</f>
        <v xml:space="preserve"> Other Revenue</v>
      </c>
      <c r="B5" s="46"/>
      <c r="C5" s="8">
        <f>SUM('CF Year 1'!F11)</f>
        <v>0</v>
      </c>
      <c r="D5" s="8">
        <f>SUM(C5-B5)</f>
        <v>0</v>
      </c>
      <c r="E5" s="10">
        <f>SUM('Month 2'!E5)+B5</f>
        <v>0</v>
      </c>
      <c r="F5" s="8">
        <f>SUM('Month 2'!F5)+C5</f>
        <v>0</v>
      </c>
      <c r="G5" s="155"/>
    </row>
    <row r="6" spans="1:22" ht="14.1" customHeight="1" thickBot="1">
      <c r="A6" s="273"/>
      <c r="B6" s="87"/>
      <c r="C6" s="8">
        <f>SUM('CF Year 1'!F12)</f>
        <v>0</v>
      </c>
      <c r="D6" s="8">
        <f>SUM(C6-B6)</f>
        <v>0</v>
      </c>
      <c r="E6" s="10">
        <f>SUM('Month 2'!E6)+B6</f>
        <v>0</v>
      </c>
      <c r="F6" s="8">
        <f>SUM('Month 2'!F6)+C6</f>
        <v>0</v>
      </c>
      <c r="G6" s="156"/>
    </row>
    <row r="7" spans="1:22" s="5" customFormat="1" ht="14.1" customHeight="1">
      <c r="A7" s="224" t="str">
        <f>'CF Year 1'!A13</f>
        <v xml:space="preserve">Total Revenue </v>
      </c>
      <c r="B7" s="102">
        <f>SUM(B3:B6)</f>
        <v>0</v>
      </c>
      <c r="C7" s="38">
        <f t="shared" ref="C7:F7" si="0">SUM(C3:C6)</f>
        <v>0</v>
      </c>
      <c r="D7" s="38">
        <f t="shared" si="0"/>
        <v>0</v>
      </c>
      <c r="E7" s="30">
        <f t="shared" si="0"/>
        <v>0</v>
      </c>
      <c r="F7" s="38">
        <f t="shared" si="0"/>
        <v>0</v>
      </c>
      <c r="G7" s="156"/>
    </row>
    <row r="8" spans="1:22" ht="14.1" customHeight="1">
      <c r="A8" s="7" t="str">
        <f>'CF Year 1'!A14</f>
        <v xml:space="preserve">Product Cost (Inventory, Materials) </v>
      </c>
      <c r="B8" s="46"/>
      <c r="C8" s="8">
        <f>SUM('CF Year 1'!F14)</f>
        <v>0</v>
      </c>
      <c r="D8" s="8">
        <f>SUM(C8-B8)</f>
        <v>0</v>
      </c>
      <c r="E8" s="10">
        <f>SUM('Month 2'!E8)+B8</f>
        <v>0</v>
      </c>
      <c r="F8" s="8">
        <f>SUM('Month 2'!F8)+C8</f>
        <v>0</v>
      </c>
      <c r="G8" s="157"/>
      <c r="H8" s="2"/>
      <c r="I8" s="2"/>
      <c r="J8" s="2"/>
      <c r="K8" s="2"/>
      <c r="L8" s="2"/>
      <c r="M8" s="2"/>
      <c r="N8" s="2"/>
      <c r="O8" s="2"/>
      <c r="P8" s="2"/>
      <c r="Q8" s="2"/>
      <c r="R8" s="2"/>
      <c r="S8" s="2"/>
      <c r="T8" s="2"/>
      <c r="U8" s="2"/>
      <c r="V8" s="2"/>
    </row>
    <row r="9" spans="1:22" ht="14.1" customHeight="1">
      <c r="A9" s="7" t="str">
        <f>'CF Year 1'!A15</f>
        <v>Direct Labour Costs-(formula %)</v>
      </c>
      <c r="B9" s="47"/>
      <c r="C9" s="8">
        <f>SUM('CF Year 1'!F15)</f>
        <v>0</v>
      </c>
      <c r="D9" s="8">
        <f t="shared" ref="D9:D11" si="1">SUM(C9-B9)</f>
        <v>0</v>
      </c>
      <c r="E9" s="10">
        <f>SUM('Month 2'!E9)+B9</f>
        <v>0</v>
      </c>
      <c r="F9" s="8">
        <f>SUM('Month 2'!F9)+C9</f>
        <v>0</v>
      </c>
      <c r="G9" s="157"/>
      <c r="H9" s="2"/>
      <c r="I9" s="2"/>
      <c r="J9" s="2"/>
      <c r="K9" s="2"/>
      <c r="L9" s="2"/>
      <c r="M9" s="2"/>
      <c r="N9" s="2"/>
      <c r="O9" s="2"/>
      <c r="P9" s="2"/>
      <c r="Q9" s="2"/>
      <c r="R9" s="2"/>
      <c r="S9" s="2"/>
      <c r="T9" s="2"/>
      <c r="U9" s="2"/>
      <c r="V9" s="2"/>
    </row>
    <row r="10" spans="1:22" ht="14.1" customHeight="1">
      <c r="A10" s="7" t="str">
        <f>'CF Year 1'!A16</f>
        <v>Direct Labour Costs -(no formula)</v>
      </c>
      <c r="B10" s="48"/>
      <c r="C10" s="8">
        <f>SUM('CF Year 1'!F16)</f>
        <v>0</v>
      </c>
      <c r="D10" s="8">
        <f t="shared" si="1"/>
        <v>0</v>
      </c>
      <c r="E10" s="10">
        <f>SUM('Month 2'!E10)+B10</f>
        <v>0</v>
      </c>
      <c r="F10" s="8">
        <f>SUM('Month 2'!F10)+C10</f>
        <v>0</v>
      </c>
      <c r="G10" s="157"/>
      <c r="H10" s="2"/>
      <c r="I10" s="2"/>
      <c r="J10" s="2"/>
      <c r="K10" s="2"/>
      <c r="L10" s="2"/>
      <c r="M10" s="2"/>
      <c r="N10" s="2"/>
      <c r="O10" s="2"/>
      <c r="P10" s="2"/>
      <c r="Q10" s="2"/>
      <c r="R10" s="2"/>
      <c r="S10" s="2"/>
      <c r="T10" s="2"/>
      <c r="U10" s="2"/>
      <c r="V10" s="2"/>
    </row>
    <row r="11" spans="1:22" ht="14.1" customHeight="1" thickBot="1">
      <c r="A11" s="7" t="str">
        <f>'CF Year 1'!A17</f>
        <v>Other Direct costs</v>
      </c>
      <c r="B11" s="180"/>
      <c r="C11" s="23">
        <f>SUM('CF Year 1'!F17)</f>
        <v>0</v>
      </c>
      <c r="D11" s="23">
        <f t="shared" si="1"/>
        <v>0</v>
      </c>
      <c r="E11" s="10">
        <f>SUM('Month 2'!E11)+B11</f>
        <v>0</v>
      </c>
      <c r="F11" s="8">
        <f>SUM('Month 2'!F11)+C11</f>
        <v>0</v>
      </c>
      <c r="G11" s="157"/>
      <c r="H11" s="2"/>
      <c r="I11" s="2"/>
      <c r="J11" s="2"/>
      <c r="K11" s="2"/>
      <c r="L11" s="2"/>
      <c r="M11" s="2"/>
      <c r="N11" s="2"/>
      <c r="O11" s="2"/>
      <c r="P11" s="2"/>
      <c r="Q11" s="2"/>
      <c r="R11" s="2"/>
      <c r="S11" s="2"/>
      <c r="T11" s="2"/>
      <c r="U11" s="2"/>
      <c r="V11" s="2"/>
    </row>
    <row r="12" spans="1:22" s="5" customFormat="1" ht="14.1" customHeight="1">
      <c r="A12" s="224" t="str">
        <f>'CF Year 1'!A18</f>
        <v>Cost of Sales</v>
      </c>
      <c r="B12" s="222">
        <f>SUM(B8:B11)</f>
        <v>0</v>
      </c>
      <c r="C12" s="239">
        <f t="shared" ref="C12:F12" si="2">SUM(C8:C11)</f>
        <v>0</v>
      </c>
      <c r="D12" s="239">
        <f t="shared" si="2"/>
        <v>0</v>
      </c>
      <c r="E12" s="240">
        <f t="shared" si="2"/>
        <v>0</v>
      </c>
      <c r="F12" s="239">
        <f t="shared" si="2"/>
        <v>0</v>
      </c>
      <c r="G12" s="157"/>
      <c r="H12" s="6"/>
      <c r="I12" s="6"/>
      <c r="J12" s="6"/>
      <c r="K12" s="6"/>
      <c r="L12" s="6"/>
      <c r="M12" s="6"/>
      <c r="N12" s="6"/>
      <c r="O12" s="6"/>
      <c r="P12" s="6"/>
      <c r="Q12" s="6"/>
      <c r="R12" s="6"/>
      <c r="S12" s="6"/>
      <c r="T12" s="6"/>
      <c r="U12" s="6"/>
      <c r="V12" s="6"/>
    </row>
    <row r="13" spans="1:22" s="5" customFormat="1" ht="14.1" customHeight="1">
      <c r="A13" s="224" t="str">
        <f>'CF Year 1'!A19</f>
        <v>Gross Margin</v>
      </c>
      <c r="B13" s="223">
        <f>B7-B12</f>
        <v>0</v>
      </c>
      <c r="C13" s="243">
        <f t="shared" ref="C13:F13" si="3">C7-C12</f>
        <v>0</v>
      </c>
      <c r="D13" s="243">
        <f t="shared" si="3"/>
        <v>0</v>
      </c>
      <c r="E13" s="244">
        <f t="shared" si="3"/>
        <v>0</v>
      </c>
      <c r="F13" s="243">
        <f t="shared" si="3"/>
        <v>0</v>
      </c>
      <c r="G13" s="225"/>
      <c r="H13" s="6"/>
      <c r="I13" s="6"/>
      <c r="J13" s="6"/>
      <c r="K13" s="6"/>
      <c r="L13" s="6"/>
      <c r="M13" s="6"/>
      <c r="N13" s="6"/>
      <c r="O13" s="6"/>
      <c r="P13" s="6"/>
      <c r="Q13" s="6"/>
      <c r="R13" s="6"/>
      <c r="S13" s="6"/>
      <c r="T13" s="6"/>
      <c r="U13" s="6"/>
      <c r="V13" s="6"/>
    </row>
    <row r="14" spans="1:22" ht="14.1" customHeight="1">
      <c r="A14" s="69" t="str">
        <f>'CF Year 1'!A20</f>
        <v>Admin/Operational Expenses</v>
      </c>
      <c r="B14" s="209"/>
      <c r="C14" s="20"/>
      <c r="D14" s="20"/>
      <c r="E14" s="19"/>
      <c r="F14" s="32"/>
      <c r="G14" s="157"/>
      <c r="H14" s="2"/>
      <c r="I14" s="2"/>
      <c r="J14" s="2"/>
      <c r="K14" s="2"/>
      <c r="L14" s="2"/>
      <c r="M14" s="2"/>
      <c r="N14" s="2"/>
      <c r="O14" s="2"/>
      <c r="P14" s="2"/>
      <c r="Q14" s="2"/>
      <c r="R14" s="2"/>
      <c r="S14" s="2"/>
      <c r="T14" s="2"/>
      <c r="U14" s="2"/>
      <c r="V14" s="2"/>
    </row>
    <row r="15" spans="1:22" ht="14.1" customHeight="1">
      <c r="A15" s="7" t="str">
        <f>'CF Year 1'!A21</f>
        <v xml:space="preserve"> Advertising </v>
      </c>
      <c r="B15" s="48"/>
      <c r="C15" s="8">
        <f>SUM('CF Year 1'!F21)</f>
        <v>0</v>
      </c>
      <c r="D15" s="8">
        <f t="shared" ref="D15" si="4">SUM(C15-B15)</f>
        <v>0</v>
      </c>
      <c r="E15" s="10">
        <f>SUM('Month 2'!E15)+B15</f>
        <v>0</v>
      </c>
      <c r="F15" s="8">
        <f>SUM('Month 2'!F15)+C15</f>
        <v>0</v>
      </c>
      <c r="G15" s="157"/>
      <c r="H15" s="2"/>
      <c r="I15" s="2"/>
      <c r="J15" s="2"/>
      <c r="K15" s="2"/>
      <c r="L15" s="2"/>
      <c r="M15" s="2"/>
      <c r="N15" s="2"/>
      <c r="O15" s="2"/>
      <c r="P15" s="2"/>
      <c r="Q15" s="2"/>
      <c r="R15" s="2"/>
      <c r="S15" s="2"/>
      <c r="T15" s="2"/>
      <c r="U15" s="2"/>
      <c r="V15" s="2"/>
    </row>
    <row r="16" spans="1:22" ht="14.1" customHeight="1">
      <c r="A16" s="7" t="str">
        <f>'CF Year 1'!A22</f>
        <v xml:space="preserve"> Accounting, Legal &amp; other professional fees</v>
      </c>
      <c r="B16" s="47"/>
      <c r="C16" s="8">
        <f>SUM('CF Year 1'!F22)</f>
        <v>0</v>
      </c>
      <c r="D16" s="8">
        <f t="shared" ref="D16:D29" si="5">SUM(C16-B16)</f>
        <v>0</v>
      </c>
      <c r="E16" s="10">
        <f>SUM('Month 2'!E16)+B16</f>
        <v>0</v>
      </c>
      <c r="F16" s="8">
        <f>SUM('Month 2'!F16)+C16</f>
        <v>0</v>
      </c>
      <c r="G16" s="158"/>
    </row>
    <row r="17" spans="1:7" ht="14.1" customHeight="1">
      <c r="A17" s="7" t="str">
        <f>'CF Year 1'!A23</f>
        <v xml:space="preserve"> Bank charges &amp; interest</v>
      </c>
      <c r="B17" s="47"/>
      <c r="C17" s="8">
        <f>SUM('CF Year 1'!F23)</f>
        <v>0</v>
      </c>
      <c r="D17" s="8">
        <f t="shared" si="5"/>
        <v>0</v>
      </c>
      <c r="E17" s="10">
        <f>SUM('Month 2'!E17)+B17</f>
        <v>0</v>
      </c>
      <c r="F17" s="8">
        <f>SUM('Month 2'!F17)+C17</f>
        <v>0</v>
      </c>
      <c r="G17" s="158"/>
    </row>
    <row r="18" spans="1:7" ht="14.1" customHeight="1">
      <c r="A18" s="7" t="str">
        <f>'CF Year 1'!A24</f>
        <v xml:space="preserve"> Dues,  fees, licences, memberships </v>
      </c>
      <c r="B18" s="47"/>
      <c r="C18" s="8">
        <f>SUM('CF Year 1'!F24)</f>
        <v>0</v>
      </c>
      <c r="D18" s="8">
        <f t="shared" si="5"/>
        <v>0</v>
      </c>
      <c r="E18" s="10">
        <f>SUM('Month 2'!E18)+B18</f>
        <v>0</v>
      </c>
      <c r="F18" s="8">
        <f>SUM('Month 2'!F18)+C18</f>
        <v>0</v>
      </c>
      <c r="G18" s="158"/>
    </row>
    <row r="19" spans="1:7" ht="14.1" customHeight="1">
      <c r="A19" s="7" t="str">
        <f>'CF Year 1'!A25</f>
        <v xml:space="preserve"> Delivery (freight, express, postage)</v>
      </c>
      <c r="B19" s="47"/>
      <c r="C19" s="8">
        <f>SUM('CF Year 1'!F25)</f>
        <v>0</v>
      </c>
      <c r="D19" s="8">
        <f t="shared" si="5"/>
        <v>0</v>
      </c>
      <c r="E19" s="10">
        <f>SUM('Month 2'!E19)+B19</f>
        <v>0</v>
      </c>
      <c r="F19" s="8">
        <f>SUM('Month 2'!F19)+C19</f>
        <v>0</v>
      </c>
      <c r="G19" s="158"/>
    </row>
    <row r="20" spans="1:7" ht="14.1" customHeight="1">
      <c r="A20" s="7" t="str">
        <f>'CF Year 1'!A26</f>
        <v xml:space="preserve"> Insurance (liability, business, product)</v>
      </c>
      <c r="B20" s="47"/>
      <c r="C20" s="8">
        <f>SUM('CF Year 1'!F26)</f>
        <v>0</v>
      </c>
      <c r="D20" s="8">
        <f t="shared" si="5"/>
        <v>0</v>
      </c>
      <c r="E20" s="10">
        <f>SUM('Month 2'!E20)+B20</f>
        <v>0</v>
      </c>
      <c r="F20" s="8">
        <f>SUM('Month 2'!F20)+C20</f>
        <v>0</v>
      </c>
      <c r="G20" s="158"/>
    </row>
    <row r="21" spans="1:7" ht="14.1" customHeight="1">
      <c r="A21" s="7" t="str">
        <f>'CF Year 1'!A27</f>
        <v xml:space="preserve"> Interest on long term debt </v>
      </c>
      <c r="B21" s="47"/>
      <c r="C21" s="8">
        <f>SUM('CF Year 1'!F27)</f>
        <v>0</v>
      </c>
      <c r="D21" s="8">
        <f t="shared" si="5"/>
        <v>0</v>
      </c>
      <c r="E21" s="10">
        <f>SUM('Month 2'!E21)+B21</f>
        <v>0</v>
      </c>
      <c r="F21" s="8">
        <f>SUM('Month 2'!F21)+C21</f>
        <v>0</v>
      </c>
      <c r="G21" s="158"/>
    </row>
    <row r="22" spans="1:7" ht="14.1" customHeight="1">
      <c r="A22" s="7" t="str">
        <f>'CF Year 1'!A28</f>
        <v xml:space="preserve"> Maintenance and repairs</v>
      </c>
      <c r="B22" s="47"/>
      <c r="C22" s="8">
        <f>SUM('CF Year 1'!F28)</f>
        <v>0</v>
      </c>
      <c r="D22" s="8">
        <f t="shared" si="5"/>
        <v>0</v>
      </c>
      <c r="E22" s="10">
        <f>SUM('Month 2'!E22)+B22</f>
        <v>0</v>
      </c>
      <c r="F22" s="8">
        <f>SUM('Month 2'!F22)+C22</f>
        <v>0</v>
      </c>
      <c r="G22" s="158"/>
    </row>
    <row r="23" spans="1:7" ht="14.1" customHeight="1">
      <c r="A23" s="7" t="str">
        <f>'CF Year 1'!A29</f>
        <v xml:space="preserve"> Motor vehicle (gas, repairs/maint, insurance)</v>
      </c>
      <c r="B23" s="47"/>
      <c r="C23" s="8">
        <f>SUM('CF Year 1'!F29)</f>
        <v>0</v>
      </c>
      <c r="D23" s="8">
        <f t="shared" si="5"/>
        <v>0</v>
      </c>
      <c r="E23" s="10">
        <f>SUM('Month 2'!E23)+B23</f>
        <v>0</v>
      </c>
      <c r="F23" s="8">
        <f>SUM('Month 2'!F23)+C23</f>
        <v>0</v>
      </c>
      <c r="G23" s="158"/>
    </row>
    <row r="24" spans="1:7" ht="14.1" customHeight="1">
      <c r="A24" s="7" t="str">
        <f>'CF Year 1'!A30</f>
        <v xml:space="preserve"> Office expenses</v>
      </c>
      <c r="B24" s="47"/>
      <c r="C24" s="8">
        <f>SUM('CF Year 1'!F30)</f>
        <v>0</v>
      </c>
      <c r="D24" s="8">
        <f t="shared" si="5"/>
        <v>0</v>
      </c>
      <c r="E24" s="10">
        <f>SUM('Month 2'!E24)+B24</f>
        <v>0</v>
      </c>
      <c r="F24" s="8">
        <f>SUM('Month 2'!F24)+C24</f>
        <v>0</v>
      </c>
      <c r="G24" s="158"/>
    </row>
    <row r="25" spans="1:7" ht="14.1" customHeight="1">
      <c r="A25" s="7" t="str">
        <f>'CF Year 1'!A31</f>
        <v xml:space="preserve"> Rent</v>
      </c>
      <c r="B25" s="47"/>
      <c r="C25" s="8">
        <f>SUM('CF Year 1'!F31)</f>
        <v>0</v>
      </c>
      <c r="D25" s="8">
        <f t="shared" si="5"/>
        <v>0</v>
      </c>
      <c r="E25" s="10">
        <f>SUM('Month 2'!E25)+B25</f>
        <v>0</v>
      </c>
      <c r="F25" s="8">
        <f>SUM('Month 2'!F25)+C25</f>
        <v>0</v>
      </c>
      <c r="G25" s="158"/>
    </row>
    <row r="26" spans="1:7" ht="14.1" customHeight="1">
      <c r="A26" s="7" t="str">
        <f>'CF Year 1'!A32</f>
        <v xml:space="preserve"> Supplies</v>
      </c>
      <c r="B26" s="47"/>
      <c r="C26" s="8">
        <f>SUM('CF Year 1'!F32)</f>
        <v>0</v>
      </c>
      <c r="D26" s="8">
        <f t="shared" si="5"/>
        <v>0</v>
      </c>
      <c r="E26" s="10">
        <f>SUM('Month 2'!E26)+B26</f>
        <v>0</v>
      </c>
      <c r="F26" s="8">
        <f>SUM('Month 2'!F26)+C26</f>
        <v>0</v>
      </c>
      <c r="G26" s="158"/>
    </row>
    <row r="27" spans="1:7" ht="14.1" customHeight="1">
      <c r="A27" s="7" t="str">
        <f>'CF Year 1'!A33</f>
        <v xml:space="preserve"> Telephone</v>
      </c>
      <c r="B27" s="48"/>
      <c r="C27" s="8">
        <f>SUM('CF Year 1'!F33)</f>
        <v>0</v>
      </c>
      <c r="D27" s="8">
        <f t="shared" si="5"/>
        <v>0</v>
      </c>
      <c r="E27" s="10">
        <f>SUM('Month 2'!E27)+B27</f>
        <v>0</v>
      </c>
      <c r="F27" s="8">
        <f>SUM('Month 2'!F27)+C27</f>
        <v>0</v>
      </c>
      <c r="G27" s="158"/>
    </row>
    <row r="28" spans="1:7" ht="14.1" customHeight="1">
      <c r="A28" s="7" t="str">
        <f>'CF Year 1'!A34</f>
        <v xml:space="preserve"> Utilities</v>
      </c>
      <c r="B28" s="48"/>
      <c r="C28" s="8">
        <f>SUM('CF Year 1'!F34)</f>
        <v>0</v>
      </c>
      <c r="D28" s="8">
        <f t="shared" si="5"/>
        <v>0</v>
      </c>
      <c r="E28" s="10">
        <f>SUM('Month 2'!E28)+B28</f>
        <v>0</v>
      </c>
      <c r="F28" s="8">
        <f>SUM('Month 2'!F28)+C28</f>
        <v>0</v>
      </c>
      <c r="G28" s="158"/>
    </row>
    <row r="29" spans="1:7" ht="14.1" customHeight="1">
      <c r="A29" s="7" t="str">
        <f>'CF Year 1'!A35</f>
        <v xml:space="preserve"> Wages</v>
      </c>
      <c r="B29" s="48"/>
      <c r="C29" s="8">
        <f>SUM('CF Year 1'!F35)</f>
        <v>0</v>
      </c>
      <c r="D29" s="8">
        <f t="shared" si="5"/>
        <v>0</v>
      </c>
      <c r="E29" s="10">
        <f>SUM('Month 2'!E29)+B29</f>
        <v>0</v>
      </c>
      <c r="F29" s="8">
        <f>SUM('Month 2'!F29)+C29</f>
        <v>0</v>
      </c>
      <c r="G29" s="158"/>
    </row>
    <row r="30" spans="1:7" ht="14.1" customHeight="1" thickBot="1">
      <c r="A30" s="7" t="str">
        <f>'CF Year 1'!A36</f>
        <v>MERCS (employment related costs)</v>
      </c>
      <c r="B30" s="47"/>
      <c r="C30" s="8">
        <f>SUM('CF Year 1'!F36)</f>
        <v>0</v>
      </c>
      <c r="D30" s="8">
        <f t="shared" ref="D30" si="6">SUM(C30-B30)</f>
        <v>0</v>
      </c>
      <c r="E30" s="10">
        <f>SUM('Month 2'!E30)+B30</f>
        <v>0</v>
      </c>
      <c r="F30" s="8">
        <f>SUM('Month 2'!F30)+C30</f>
        <v>0</v>
      </c>
      <c r="G30" s="158"/>
    </row>
    <row r="31" spans="1:7" s="5" customFormat="1" ht="14.1" customHeight="1" thickBot="1">
      <c r="A31" s="84" t="s">
        <v>24</v>
      </c>
      <c r="B31" s="102">
        <f>SUM(B15:B30)</f>
        <v>0</v>
      </c>
      <c r="C31" s="38">
        <f t="shared" ref="C31:F31" si="7">SUM(C15:C30)</f>
        <v>0</v>
      </c>
      <c r="D31" s="38">
        <f t="shared" si="7"/>
        <v>0</v>
      </c>
      <c r="E31" s="30">
        <f t="shared" si="7"/>
        <v>0</v>
      </c>
      <c r="F31" s="38">
        <f t="shared" si="7"/>
        <v>0</v>
      </c>
      <c r="G31" s="159"/>
    </row>
    <row r="32" spans="1:7" s="5" customFormat="1" ht="14.1" customHeight="1">
      <c r="A32" s="73" t="str">
        <f>'CF Year 1'!A38</f>
        <v xml:space="preserve">Net Income (or Loss) </v>
      </c>
      <c r="B32" s="103">
        <f>SUM(B13-B31)</f>
        <v>0</v>
      </c>
      <c r="C32" s="40">
        <f t="shared" ref="C32:F32" si="8">SUM(C13-C31)</f>
        <v>0</v>
      </c>
      <c r="D32" s="40">
        <f t="shared" si="8"/>
        <v>0</v>
      </c>
      <c r="E32" s="162">
        <f t="shared" si="8"/>
        <v>0</v>
      </c>
      <c r="F32" s="40">
        <f t="shared" si="8"/>
        <v>0</v>
      </c>
      <c r="G32" s="227"/>
    </row>
    <row r="33" spans="1:7" s="5" customFormat="1" ht="14.1" customHeight="1">
      <c r="A33" s="73" t="str">
        <f>'CF Year 1'!A39</f>
        <v>Add: Other cash in</v>
      </c>
      <c r="B33" s="181"/>
      <c r="C33" s="182"/>
      <c r="D33" s="182"/>
      <c r="E33" s="183"/>
      <c r="F33" s="108"/>
      <c r="G33" s="160"/>
    </row>
    <row r="34" spans="1:7" ht="14.1" customHeight="1">
      <c r="A34" s="7" t="str">
        <f>'CF Year 1'!A40</f>
        <v>Cash Investments- Owner or Shareholder</v>
      </c>
      <c r="B34" s="46"/>
      <c r="C34" s="8">
        <f>SUM('CF Year 1'!F40)</f>
        <v>0</v>
      </c>
      <c r="D34" s="8">
        <f>SUM(C34-B34)</f>
        <v>0</v>
      </c>
      <c r="E34" s="10">
        <f>SUM('Month 2'!E34+B34)</f>
        <v>0</v>
      </c>
      <c r="F34" s="8">
        <f>SUM('Month 2'!F34)+C34</f>
        <v>0</v>
      </c>
      <c r="G34" s="158"/>
    </row>
    <row r="35" spans="1:7" ht="14.1" customHeight="1">
      <c r="A35" s="7" t="str">
        <f>'CF Year 1'!A41</f>
        <v>Bank loan advance</v>
      </c>
      <c r="B35" s="46"/>
      <c r="C35" s="8">
        <f>SUM('CF Year 1'!F41)</f>
        <v>0</v>
      </c>
      <c r="D35" s="8">
        <f>SUM(C35-B35)</f>
        <v>0</v>
      </c>
      <c r="E35" s="10">
        <f>SUM('Month 2'!E35+B35)</f>
        <v>0</v>
      </c>
      <c r="F35" s="8">
        <f>SUM('Month 2'!F35)+C35</f>
        <v>0</v>
      </c>
      <c r="G35" s="158"/>
    </row>
    <row r="36" spans="1:7" ht="14.1" customHeight="1">
      <c r="A36" s="7" t="str">
        <f>'CF Year 1'!A42</f>
        <v>Capital asset sale proceeds</v>
      </c>
      <c r="B36" s="46"/>
      <c r="C36" s="8">
        <f>SUM('CF Year 1'!F42)</f>
        <v>0</v>
      </c>
      <c r="D36" s="8">
        <f>SUM(C36-B36)</f>
        <v>0</v>
      </c>
      <c r="E36" s="10">
        <f>SUM('Month 2'!E36+B36)</f>
        <v>0</v>
      </c>
      <c r="F36" s="8">
        <f>SUM('Month 2'!F36)+C36</f>
        <v>0</v>
      </c>
      <c r="G36" s="158"/>
    </row>
    <row r="37" spans="1:7" ht="14.1" customHeight="1">
      <c r="A37" s="7">
        <f>'CF Year 1'!A43</f>
        <v>0</v>
      </c>
      <c r="B37" s="46"/>
      <c r="C37" s="8">
        <f>SUM('CF Year 1'!F43)</f>
        <v>0</v>
      </c>
      <c r="D37" s="8">
        <f>SUM(C37-B37)</f>
        <v>0</v>
      </c>
      <c r="E37" s="10">
        <f>SUM('Month 2'!E37+B37)</f>
        <v>0</v>
      </c>
      <c r="F37" s="8">
        <f>SUM('Month 2'!F37)+C37</f>
        <v>0</v>
      </c>
      <c r="G37" s="158"/>
    </row>
    <row r="38" spans="1:7" s="5" customFormat="1" ht="14.1" customHeight="1">
      <c r="A38" s="76" t="str">
        <f>'CF Year 1'!A44</f>
        <v>Deduct: Other cash out</v>
      </c>
      <c r="B38" s="104"/>
      <c r="C38" s="18"/>
      <c r="D38" s="18"/>
      <c r="E38" s="19"/>
      <c r="F38" s="32"/>
      <c r="G38" s="158"/>
    </row>
    <row r="39" spans="1:7" ht="14.1" customHeight="1">
      <c r="A39" s="129">
        <f>'CF Year 1'!A45</f>
        <v>0</v>
      </c>
      <c r="B39" s="49"/>
      <c r="C39" s="8">
        <f>SUM('CF Year 1'!F45)</f>
        <v>0</v>
      </c>
      <c r="D39" s="8">
        <f t="shared" ref="D39:D46" si="9">SUM(C39-B39)</f>
        <v>0</v>
      </c>
      <c r="E39" s="10">
        <f>SUM('Month 2'!E39)+B39</f>
        <v>0</v>
      </c>
      <c r="F39" s="8">
        <f>SUM('Month 2'!F39)+C39</f>
        <v>0</v>
      </c>
      <c r="G39" s="158"/>
    </row>
    <row r="40" spans="1:7" ht="14.1" customHeight="1">
      <c r="A40" s="129" t="str">
        <f>'CF Year 1'!A46</f>
        <v>Principal Loan Payments</v>
      </c>
      <c r="B40" s="49"/>
      <c r="C40" s="8">
        <f>SUM('CF Year 1'!F46)</f>
        <v>0</v>
      </c>
      <c r="D40" s="8">
        <f t="shared" si="9"/>
        <v>0</v>
      </c>
      <c r="E40" s="10">
        <f>SUM('Month 2'!E40)+B40</f>
        <v>0</v>
      </c>
      <c r="F40" s="8">
        <f>SUM('Month 2'!F40)+C40</f>
        <v>0</v>
      </c>
      <c r="G40" s="158"/>
    </row>
    <row r="41" spans="1:7" ht="14.1" customHeight="1">
      <c r="A41" s="129" t="str">
        <f>'CF Year 1'!A47</f>
        <v>Capital asset purchases</v>
      </c>
      <c r="B41" s="49"/>
      <c r="C41" s="8">
        <f>SUM('CF Year 1'!F47)</f>
        <v>0</v>
      </c>
      <c r="D41" s="8">
        <f t="shared" si="9"/>
        <v>0</v>
      </c>
      <c r="E41" s="10">
        <f>SUM('Month 2'!E41)+B41</f>
        <v>0</v>
      </c>
      <c r="F41" s="8">
        <f>SUM('Month 2'!F41)+C41</f>
        <v>0</v>
      </c>
      <c r="G41" s="158"/>
    </row>
    <row r="42" spans="1:7" s="28" customFormat="1" ht="14.1" customHeight="1">
      <c r="A42" s="129" t="str">
        <f>'CF Year 1'!A48</f>
        <v>Owner's or Shareholder draw</v>
      </c>
      <c r="B42" s="109"/>
      <c r="C42" s="8">
        <f>SUM('CF Year 1'!F48)</f>
        <v>0</v>
      </c>
      <c r="D42" s="8">
        <f t="shared" si="9"/>
        <v>0</v>
      </c>
      <c r="E42" s="10">
        <f>SUM('Month 2'!E42)+B42</f>
        <v>0</v>
      </c>
      <c r="F42" s="8">
        <f>SUM('Month 2'!F42)+C42</f>
        <v>0</v>
      </c>
      <c r="G42" s="158"/>
    </row>
    <row r="43" spans="1:7" ht="14.1" customHeight="1">
      <c r="A43" s="273"/>
      <c r="B43" s="49"/>
      <c r="C43" s="8">
        <f>SUM('CF Year 1'!F49)</f>
        <v>0</v>
      </c>
      <c r="D43" s="8">
        <f t="shared" si="9"/>
        <v>0</v>
      </c>
      <c r="E43" s="10">
        <f>SUM('Month 2'!E43)+B43</f>
        <v>0</v>
      </c>
      <c r="F43" s="8">
        <f>SUM('Month 2'!F43)+C43</f>
        <v>0</v>
      </c>
      <c r="G43" s="158"/>
    </row>
    <row r="44" spans="1:7" ht="14.1" customHeight="1" thickBot="1">
      <c r="A44" s="129" t="str">
        <f>'CF Year 1'!A50</f>
        <v>Provision for taxes - (net income %)</v>
      </c>
      <c r="B44" s="50"/>
      <c r="C44" s="8">
        <f>SUM('CF Year 1'!F50)</f>
        <v>0</v>
      </c>
      <c r="D44" s="8">
        <f t="shared" si="9"/>
        <v>0</v>
      </c>
      <c r="E44" s="10">
        <f>SUM('Month 2'!E44)+B44</f>
        <v>0</v>
      </c>
      <c r="F44" s="8">
        <f>SUM('Month 2'!F44)+C44</f>
        <v>0</v>
      </c>
      <c r="G44" s="158"/>
    </row>
    <row r="45" spans="1:7" s="5" customFormat="1" ht="15" customHeight="1">
      <c r="A45" s="24" t="str">
        <f>'CF Year 1'!A51</f>
        <v>Net Cash Flow (deficit)</v>
      </c>
      <c r="B45" s="105">
        <f>B32+B34+B35+B36+B37-B39-B40-B41-B42-B43-B44</f>
        <v>0</v>
      </c>
      <c r="C45" s="53">
        <f t="shared" ref="C45:F45" si="10">C32+C34+C35+C36+C37-C39-C40-C41-C42-C43-C44</f>
        <v>0</v>
      </c>
      <c r="D45" s="53">
        <f t="shared" si="10"/>
        <v>0</v>
      </c>
      <c r="E45" s="33">
        <f t="shared" si="10"/>
        <v>0</v>
      </c>
      <c r="F45" s="53">
        <f t="shared" si="10"/>
        <v>0</v>
      </c>
      <c r="G45" s="290"/>
    </row>
    <row r="46" spans="1:7" s="5" customFormat="1" ht="15" customHeight="1">
      <c r="A46" s="24" t="str">
        <f>'CF Year 1'!A52</f>
        <v>Cash (or Deficit), Start of Month</v>
      </c>
      <c r="B46" s="106">
        <f>'Month 2'!B47</f>
        <v>0</v>
      </c>
      <c r="C46" s="8">
        <f>SUM('Month 2'!C47)</f>
        <v>0</v>
      </c>
      <c r="D46" s="23">
        <f t="shared" si="9"/>
        <v>0</v>
      </c>
      <c r="E46" s="12"/>
      <c r="F46" s="8">
        <f>SUM('Start up'!C46)</f>
        <v>0</v>
      </c>
      <c r="G46" s="293"/>
    </row>
    <row r="47" spans="1:7" s="5" customFormat="1" ht="15" customHeight="1" thickBot="1">
      <c r="A47" s="24" t="str">
        <f>'CF Year 1'!A53</f>
        <v>Cash (or Deficit), End of Month</v>
      </c>
      <c r="B47" s="107">
        <f>SUM(B45:B46)</f>
        <v>0</v>
      </c>
      <c r="C47" s="26">
        <f>SUM(C45:C46)</f>
        <v>0</v>
      </c>
      <c r="D47" s="26">
        <f>SUM(D45:D46)</f>
        <v>0</v>
      </c>
      <c r="E47" s="27">
        <f>SUM(E45:E46)</f>
        <v>0</v>
      </c>
      <c r="F47" s="26">
        <f>SUM(F45:F46)</f>
        <v>0</v>
      </c>
      <c r="G47" s="294"/>
    </row>
    <row r="48" spans="1:7" ht="13.5" thickTop="1">
      <c r="A48" s="35"/>
      <c r="B48" s="51"/>
      <c r="C48" s="112"/>
      <c r="D48" s="112"/>
      <c r="E48" s="113"/>
      <c r="F48" s="112"/>
    </row>
  </sheetData>
  <sheetProtection password="CA01" sheet="1" objects="1" scenarios="1"/>
  <mergeCells count="1">
    <mergeCell ref="G45:G47"/>
  </mergeCells>
  <pageMargins left="0.31" right="0.26" top="0.35" bottom="0.21" header="0.15748031496062992" footer="0.17"/>
  <pageSetup scale="85" orientation="landscape" r:id="rId1"/>
  <headerFooter>
    <oddHeader>&amp;C&amp;"Arial,Bold"&amp;9&amp;A&amp;R&amp;"Arial,Bold"&amp;9Financial Report</oddHeader>
  </headerFooter>
</worksheet>
</file>

<file path=xl/worksheets/sheet7.xml><?xml version="1.0" encoding="utf-8"?>
<worksheet xmlns="http://schemas.openxmlformats.org/spreadsheetml/2006/main" xmlns:r="http://schemas.openxmlformats.org/officeDocument/2006/relationships">
  <dimension ref="A1:V48"/>
  <sheetViews>
    <sheetView topLeftCell="A13" zoomScale="115" zoomScaleNormal="115" workbookViewId="0">
      <selection activeCell="A42" sqref="A42"/>
    </sheetView>
  </sheetViews>
  <sheetFormatPr defaultRowHeight="12.75"/>
  <cols>
    <col min="1" max="1" width="36.7109375" customWidth="1"/>
    <col min="2" max="2" width="11.28515625" style="52" customWidth="1"/>
    <col min="3" max="4" width="11.28515625" style="114" customWidth="1"/>
    <col min="5" max="5" width="12.7109375" style="115" customWidth="1"/>
    <col min="6" max="6" width="12.7109375" style="114" customWidth="1"/>
    <col min="7" max="7" width="62.7109375" style="35" customWidth="1"/>
  </cols>
  <sheetData>
    <row r="1" spans="1:22" s="3" customFormat="1" ht="33.75" customHeight="1">
      <c r="A1" s="89" t="str">
        <f>'CF Year 1'!A4</f>
        <v xml:space="preserve"> </v>
      </c>
      <c r="B1" s="90" t="s">
        <v>29</v>
      </c>
      <c r="C1" s="110" t="s">
        <v>30</v>
      </c>
      <c r="D1" s="187" t="s">
        <v>33</v>
      </c>
      <c r="E1" s="111" t="s">
        <v>31</v>
      </c>
      <c r="F1" s="110" t="s">
        <v>32</v>
      </c>
      <c r="G1" s="153" t="s">
        <v>34</v>
      </c>
    </row>
    <row r="2" spans="1:22" ht="14.1" customHeight="1">
      <c r="A2" s="195" t="str">
        <f>'CF Year 1'!A8</f>
        <v>Revenue</v>
      </c>
      <c r="B2" s="196"/>
      <c r="C2" s="197"/>
      <c r="D2" s="197"/>
      <c r="E2" s="197"/>
      <c r="F2" s="203"/>
      <c r="G2" s="154"/>
    </row>
    <row r="3" spans="1:22" ht="14.1" customHeight="1">
      <c r="A3" s="7" t="str">
        <f>'CF Year 1'!A9</f>
        <v>Cash Sales per unit #1 (formula)</v>
      </c>
      <c r="B3" s="46"/>
      <c r="C3" s="8">
        <f>SUM('CF Year 1'!G9)</f>
        <v>0</v>
      </c>
      <c r="D3" s="9">
        <f>SUM(C3-B3)</f>
        <v>0</v>
      </c>
      <c r="E3" s="10">
        <f>SUM('Month 3'!E3)+B3</f>
        <v>0</v>
      </c>
      <c r="F3" s="8">
        <f>SUM('Month 3'!F3)+C3</f>
        <v>0</v>
      </c>
      <c r="G3" s="155"/>
    </row>
    <row r="4" spans="1:22" ht="14.1" customHeight="1">
      <c r="A4" s="7" t="str">
        <f>'CF Year 1'!A10</f>
        <v>Cash Sales per unit #2 (formula)</v>
      </c>
      <c r="B4" s="46"/>
      <c r="C4" s="8">
        <f>SUM('CF Year 1'!G10)</f>
        <v>0</v>
      </c>
      <c r="D4" s="9">
        <f>SUM(C4-B4)</f>
        <v>0</v>
      </c>
      <c r="E4" s="10">
        <f>SUM('Month 3'!E4)+B4</f>
        <v>0</v>
      </c>
      <c r="F4" s="8">
        <f>SUM('Month 3'!F4)+C4</f>
        <v>0</v>
      </c>
      <c r="G4" s="155"/>
    </row>
    <row r="5" spans="1:22" ht="14.1" customHeight="1">
      <c r="A5" s="7" t="str">
        <f>'CF Year 1'!A11</f>
        <v xml:space="preserve"> Other Revenue</v>
      </c>
      <c r="B5" s="46"/>
      <c r="C5" s="8">
        <f>SUM('CF Year 1'!G11)</f>
        <v>0</v>
      </c>
      <c r="D5" s="8">
        <f>SUM(C5-B5)</f>
        <v>0</v>
      </c>
      <c r="E5" s="10">
        <f>SUM('Month 3'!E5)+B5</f>
        <v>0</v>
      </c>
      <c r="F5" s="8">
        <f>SUM('Month 3'!F5)+C5</f>
        <v>0</v>
      </c>
      <c r="G5" s="155"/>
    </row>
    <row r="6" spans="1:22" ht="14.1" customHeight="1" thickBot="1">
      <c r="A6" s="273"/>
      <c r="B6" s="87"/>
      <c r="C6" s="8">
        <f>SUM('CF Year 1'!G12)</f>
        <v>0</v>
      </c>
      <c r="D6" s="8">
        <f>SUM(C6-B6)</f>
        <v>0</v>
      </c>
      <c r="E6" s="10">
        <f>SUM('Month 3'!E6)+B6</f>
        <v>0</v>
      </c>
      <c r="F6" s="8">
        <f>SUM('Month 3'!F6)+C6</f>
        <v>0</v>
      </c>
      <c r="G6" s="156"/>
    </row>
    <row r="7" spans="1:22" s="5" customFormat="1" ht="14.1" customHeight="1">
      <c r="A7" s="224" t="str">
        <f>'CF Year 1'!A13</f>
        <v xml:space="preserve">Total Revenue </v>
      </c>
      <c r="B7" s="102">
        <f>SUM(B3:B6)</f>
        <v>0</v>
      </c>
      <c r="C7" s="38">
        <f t="shared" ref="C7:F7" si="0">SUM(C3:C6)</f>
        <v>0</v>
      </c>
      <c r="D7" s="38">
        <f t="shared" si="0"/>
        <v>0</v>
      </c>
      <c r="E7" s="30">
        <f t="shared" si="0"/>
        <v>0</v>
      </c>
      <c r="F7" s="38">
        <f t="shared" si="0"/>
        <v>0</v>
      </c>
      <c r="G7" s="156"/>
    </row>
    <row r="8" spans="1:22" ht="14.1" customHeight="1">
      <c r="A8" s="7" t="str">
        <f>'CF Year 1'!A14</f>
        <v xml:space="preserve">Product Cost (Inventory, Materials) </v>
      </c>
      <c r="B8" s="46"/>
      <c r="C8" s="8">
        <f>SUM('CF Year 1'!G14)</f>
        <v>0</v>
      </c>
      <c r="D8" s="8">
        <f>SUM(C8-B8)</f>
        <v>0</v>
      </c>
      <c r="E8" s="10">
        <f>SUM('Month 3'!E8)+B8</f>
        <v>0</v>
      </c>
      <c r="F8" s="8">
        <f>SUM('Month 3'!F8)+C8</f>
        <v>0</v>
      </c>
      <c r="G8" s="157"/>
      <c r="H8" s="2"/>
      <c r="I8" s="2"/>
      <c r="J8" s="2"/>
      <c r="K8" s="2"/>
      <c r="L8" s="2"/>
      <c r="M8" s="2"/>
      <c r="N8" s="2"/>
      <c r="O8" s="2"/>
      <c r="P8" s="2"/>
      <c r="Q8" s="2"/>
      <c r="R8" s="2"/>
      <c r="S8" s="2"/>
      <c r="T8" s="2"/>
      <c r="U8" s="2"/>
      <c r="V8" s="2"/>
    </row>
    <row r="9" spans="1:22" ht="14.1" customHeight="1">
      <c r="A9" s="7" t="str">
        <f>'CF Year 1'!A15</f>
        <v>Direct Labour Costs-(formula %)</v>
      </c>
      <c r="B9" s="47"/>
      <c r="C9" s="8">
        <f>SUM('CF Year 1'!G15)</f>
        <v>0</v>
      </c>
      <c r="D9" s="8">
        <f t="shared" ref="D9:D11" si="1">SUM(C9-B9)</f>
        <v>0</v>
      </c>
      <c r="E9" s="10">
        <f>SUM('Month 3'!E9)+B9</f>
        <v>0</v>
      </c>
      <c r="F9" s="8">
        <f>SUM('Month 3'!F9)+C9</f>
        <v>0</v>
      </c>
      <c r="G9" s="157"/>
      <c r="H9" s="2"/>
      <c r="I9" s="2"/>
      <c r="J9" s="2"/>
      <c r="K9" s="2"/>
      <c r="L9" s="2"/>
      <c r="M9" s="2"/>
      <c r="N9" s="2"/>
      <c r="O9" s="2"/>
      <c r="P9" s="2"/>
      <c r="Q9" s="2"/>
      <c r="R9" s="2"/>
      <c r="S9" s="2"/>
      <c r="T9" s="2"/>
      <c r="U9" s="2"/>
      <c r="V9" s="2"/>
    </row>
    <row r="10" spans="1:22" ht="14.1" customHeight="1">
      <c r="A10" s="7" t="str">
        <f>'CF Year 1'!A16</f>
        <v>Direct Labour Costs -(no formula)</v>
      </c>
      <c r="B10" s="48"/>
      <c r="C10" s="8">
        <f>SUM('CF Year 1'!G16)</f>
        <v>0</v>
      </c>
      <c r="D10" s="8">
        <f t="shared" si="1"/>
        <v>0</v>
      </c>
      <c r="E10" s="10">
        <f>SUM('Month 3'!E10)+B10</f>
        <v>0</v>
      </c>
      <c r="F10" s="8">
        <f>SUM('Month 3'!F10)+C10</f>
        <v>0</v>
      </c>
      <c r="G10" s="157"/>
      <c r="H10" s="2"/>
      <c r="I10" s="2"/>
      <c r="J10" s="2"/>
      <c r="K10" s="2"/>
      <c r="L10" s="2"/>
      <c r="M10" s="2"/>
      <c r="N10" s="2"/>
      <c r="O10" s="2"/>
      <c r="P10" s="2"/>
      <c r="Q10" s="2"/>
      <c r="R10" s="2"/>
      <c r="S10" s="2"/>
      <c r="T10" s="2"/>
      <c r="U10" s="2"/>
      <c r="V10" s="2"/>
    </row>
    <row r="11" spans="1:22" ht="14.1" customHeight="1" thickBot="1">
      <c r="A11" s="7" t="str">
        <f>'CF Year 1'!A17</f>
        <v>Other Direct costs</v>
      </c>
      <c r="B11" s="180"/>
      <c r="C11" s="8">
        <f>SUM('CF Year 1'!G17)</f>
        <v>0</v>
      </c>
      <c r="D11" s="8">
        <f t="shared" si="1"/>
        <v>0</v>
      </c>
      <c r="E11" s="10">
        <f>SUM('Month 3'!E11)+B11</f>
        <v>0</v>
      </c>
      <c r="F11" s="8">
        <f>SUM('Month 3'!F11)+C11</f>
        <v>0</v>
      </c>
      <c r="G11" s="157"/>
      <c r="H11" s="2"/>
      <c r="I11" s="2"/>
      <c r="J11" s="2"/>
      <c r="K11" s="2"/>
      <c r="L11" s="2"/>
      <c r="M11" s="2"/>
      <c r="N11" s="2"/>
      <c r="O11" s="2"/>
      <c r="P11" s="2"/>
      <c r="Q11" s="2"/>
      <c r="R11" s="2"/>
      <c r="S11" s="2"/>
      <c r="T11" s="2"/>
      <c r="U11" s="2"/>
      <c r="V11" s="2"/>
    </row>
    <row r="12" spans="1:22" s="5" customFormat="1" ht="14.1" customHeight="1">
      <c r="A12" s="224" t="str">
        <f>'CF Year 1'!A18</f>
        <v>Cost of Sales</v>
      </c>
      <c r="B12" s="222">
        <f>SUM(B8:B11)</f>
        <v>0</v>
      </c>
      <c r="C12" s="239">
        <f t="shared" ref="C12:F12" si="2">SUM(C8:C11)</f>
        <v>0</v>
      </c>
      <c r="D12" s="239">
        <f t="shared" si="2"/>
        <v>0</v>
      </c>
      <c r="E12" s="240">
        <f t="shared" si="2"/>
        <v>0</v>
      </c>
      <c r="F12" s="239">
        <f t="shared" si="2"/>
        <v>0</v>
      </c>
      <c r="G12" s="157"/>
      <c r="H12" s="6"/>
      <c r="I12" s="6"/>
      <c r="J12" s="6"/>
      <c r="K12" s="6"/>
      <c r="L12" s="6"/>
      <c r="M12" s="6"/>
      <c r="N12" s="6"/>
      <c r="O12" s="6"/>
      <c r="P12" s="6"/>
      <c r="Q12" s="6"/>
      <c r="R12" s="6"/>
      <c r="S12" s="6"/>
      <c r="T12" s="6"/>
      <c r="U12" s="6"/>
      <c r="V12" s="6"/>
    </row>
    <row r="13" spans="1:22" s="5" customFormat="1" ht="14.1" customHeight="1">
      <c r="A13" s="224" t="str">
        <f>'CF Year 1'!A19</f>
        <v>Gross Margin</v>
      </c>
      <c r="B13" s="223">
        <f>B7-B12</f>
        <v>0</v>
      </c>
      <c r="C13" s="243">
        <f t="shared" ref="C13:F13" si="3">C7-C12</f>
        <v>0</v>
      </c>
      <c r="D13" s="243">
        <f t="shared" si="3"/>
        <v>0</v>
      </c>
      <c r="E13" s="244">
        <f t="shared" si="3"/>
        <v>0</v>
      </c>
      <c r="F13" s="243">
        <f t="shared" si="3"/>
        <v>0</v>
      </c>
      <c r="G13" s="225"/>
      <c r="H13" s="6"/>
      <c r="I13" s="6"/>
      <c r="J13" s="6"/>
      <c r="K13" s="6"/>
      <c r="L13" s="6"/>
      <c r="M13" s="6"/>
      <c r="N13" s="6"/>
      <c r="O13" s="6"/>
      <c r="P13" s="6"/>
      <c r="Q13" s="6"/>
      <c r="R13" s="6"/>
      <c r="S13" s="6"/>
      <c r="T13" s="6"/>
      <c r="U13" s="6"/>
      <c r="V13" s="6"/>
    </row>
    <row r="14" spans="1:22" ht="14.1" customHeight="1">
      <c r="A14" s="69" t="str">
        <f>'CF Year 1'!A20</f>
        <v>Admin/Operational Expenses</v>
      </c>
      <c r="B14" s="209"/>
      <c r="C14" s="20"/>
      <c r="D14" s="20"/>
      <c r="E14" s="19"/>
      <c r="F14" s="32"/>
      <c r="G14" s="157"/>
      <c r="H14" s="2"/>
      <c r="I14" s="2"/>
      <c r="J14" s="2"/>
      <c r="K14" s="2"/>
      <c r="L14" s="2"/>
      <c r="M14" s="2"/>
      <c r="N14" s="2"/>
      <c r="O14" s="2"/>
      <c r="P14" s="2"/>
      <c r="Q14" s="2"/>
      <c r="R14" s="2"/>
      <c r="S14" s="2"/>
      <c r="T14" s="2"/>
      <c r="U14" s="2"/>
      <c r="V14" s="2"/>
    </row>
    <row r="15" spans="1:22" ht="14.1" customHeight="1">
      <c r="A15" s="7" t="str">
        <f>'CF Year 1'!A21</f>
        <v xml:space="preserve"> Advertising </v>
      </c>
      <c r="B15" s="47"/>
      <c r="C15" s="8">
        <f>SUM('CF Year 1'!G21)</f>
        <v>0</v>
      </c>
      <c r="D15" s="8">
        <f t="shared" ref="D15" si="4">SUM(C15-B15)</f>
        <v>0</v>
      </c>
      <c r="E15" s="10">
        <f>SUM('Month 3'!E15)+B15</f>
        <v>0</v>
      </c>
      <c r="F15" s="8">
        <f>SUM('Month 3'!F15)+C15</f>
        <v>0</v>
      </c>
      <c r="G15" s="158"/>
    </row>
    <row r="16" spans="1:22" ht="14.1" customHeight="1">
      <c r="A16" s="7" t="str">
        <f>'CF Year 1'!A22</f>
        <v xml:space="preserve"> Accounting, Legal &amp; other professional fees</v>
      </c>
      <c r="B16" s="47"/>
      <c r="C16" s="8">
        <f>SUM('CF Year 1'!G22)</f>
        <v>0</v>
      </c>
      <c r="D16" s="8">
        <f t="shared" ref="D16:D30" si="5">SUM(C16-B16)</f>
        <v>0</v>
      </c>
      <c r="E16" s="10">
        <f>SUM('Month 3'!E16)+B16</f>
        <v>0</v>
      </c>
      <c r="F16" s="8">
        <f>SUM('Month 3'!F16)+C16</f>
        <v>0</v>
      </c>
      <c r="G16" s="158"/>
    </row>
    <row r="17" spans="1:7" ht="14.1" customHeight="1">
      <c r="A17" s="7" t="str">
        <f>'CF Year 1'!A23</f>
        <v xml:space="preserve"> Bank charges &amp; interest</v>
      </c>
      <c r="B17" s="47"/>
      <c r="C17" s="8">
        <f>SUM('CF Year 1'!G23)</f>
        <v>0</v>
      </c>
      <c r="D17" s="8">
        <f t="shared" si="5"/>
        <v>0</v>
      </c>
      <c r="E17" s="10">
        <f>SUM('Month 3'!E17)+B17</f>
        <v>0</v>
      </c>
      <c r="F17" s="8">
        <f>SUM('Month 3'!F17)+C17</f>
        <v>0</v>
      </c>
      <c r="G17" s="158"/>
    </row>
    <row r="18" spans="1:7" ht="14.1" customHeight="1">
      <c r="A18" s="7" t="str">
        <f>'CF Year 1'!A24</f>
        <v xml:space="preserve"> Dues,  fees, licences, memberships </v>
      </c>
      <c r="B18" s="47"/>
      <c r="C18" s="8">
        <f>SUM('CF Year 1'!G24)</f>
        <v>0</v>
      </c>
      <c r="D18" s="8">
        <f t="shared" si="5"/>
        <v>0</v>
      </c>
      <c r="E18" s="10">
        <f>SUM('Month 3'!E18)+B18</f>
        <v>0</v>
      </c>
      <c r="F18" s="8">
        <f>SUM('Month 3'!F18)+C18</f>
        <v>0</v>
      </c>
      <c r="G18" s="158"/>
    </row>
    <row r="19" spans="1:7" ht="14.1" customHeight="1">
      <c r="A19" s="7" t="str">
        <f>'CF Year 1'!A25</f>
        <v xml:space="preserve"> Delivery (freight, express, postage)</v>
      </c>
      <c r="B19" s="47"/>
      <c r="C19" s="8">
        <f>SUM('CF Year 1'!G25)</f>
        <v>0</v>
      </c>
      <c r="D19" s="8">
        <f t="shared" si="5"/>
        <v>0</v>
      </c>
      <c r="E19" s="10">
        <f>SUM('Month 3'!E19)+B19</f>
        <v>0</v>
      </c>
      <c r="F19" s="8">
        <f>SUM('Month 3'!F19)+C19</f>
        <v>0</v>
      </c>
      <c r="G19" s="158"/>
    </row>
    <row r="20" spans="1:7" ht="14.1" customHeight="1">
      <c r="A20" s="7" t="str">
        <f>'CF Year 1'!A26</f>
        <v xml:space="preserve"> Insurance (liability, business, product)</v>
      </c>
      <c r="B20" s="47"/>
      <c r="C20" s="8">
        <f>SUM('CF Year 1'!G26)</f>
        <v>0</v>
      </c>
      <c r="D20" s="8">
        <f t="shared" si="5"/>
        <v>0</v>
      </c>
      <c r="E20" s="10">
        <f>SUM('Month 3'!E20)+B20</f>
        <v>0</v>
      </c>
      <c r="F20" s="8">
        <f>SUM('Month 3'!F20)+C20</f>
        <v>0</v>
      </c>
      <c r="G20" s="158"/>
    </row>
    <row r="21" spans="1:7" ht="14.1" customHeight="1">
      <c r="A21" s="7" t="str">
        <f>'CF Year 1'!A27</f>
        <v xml:space="preserve"> Interest on long term debt </v>
      </c>
      <c r="B21" s="47"/>
      <c r="C21" s="8">
        <f>SUM('CF Year 1'!G27)</f>
        <v>0</v>
      </c>
      <c r="D21" s="8">
        <f t="shared" si="5"/>
        <v>0</v>
      </c>
      <c r="E21" s="10">
        <f>SUM('Month 3'!E21)+B21</f>
        <v>0</v>
      </c>
      <c r="F21" s="8">
        <f>SUM('Month 3'!F21)+C21</f>
        <v>0</v>
      </c>
      <c r="G21" s="158"/>
    </row>
    <row r="22" spans="1:7" ht="14.1" customHeight="1">
      <c r="A22" s="7" t="str">
        <f>'CF Year 1'!A28</f>
        <v xml:space="preserve"> Maintenance and repairs</v>
      </c>
      <c r="B22" s="47"/>
      <c r="C22" s="8">
        <f>SUM('CF Year 1'!G28)</f>
        <v>0</v>
      </c>
      <c r="D22" s="8">
        <f t="shared" si="5"/>
        <v>0</v>
      </c>
      <c r="E22" s="10">
        <f>SUM('Month 3'!E22)+B22</f>
        <v>0</v>
      </c>
      <c r="F22" s="8">
        <f>SUM('Month 3'!F22)+C22</f>
        <v>0</v>
      </c>
      <c r="G22" s="158"/>
    </row>
    <row r="23" spans="1:7" ht="14.1" customHeight="1">
      <c r="A23" s="7" t="str">
        <f>'CF Year 1'!A29</f>
        <v xml:space="preserve"> Motor vehicle (gas, repairs/maint, insurance)</v>
      </c>
      <c r="B23" s="47"/>
      <c r="C23" s="8">
        <f>SUM('CF Year 1'!G29)</f>
        <v>0</v>
      </c>
      <c r="D23" s="8">
        <f t="shared" si="5"/>
        <v>0</v>
      </c>
      <c r="E23" s="10">
        <f>SUM('Month 3'!E23)+B23</f>
        <v>0</v>
      </c>
      <c r="F23" s="8">
        <f>SUM('Month 3'!F23)+C23</f>
        <v>0</v>
      </c>
      <c r="G23" s="158"/>
    </row>
    <row r="24" spans="1:7" ht="14.1" customHeight="1">
      <c r="A24" s="7" t="str">
        <f>'CF Year 1'!A30</f>
        <v xml:space="preserve"> Office expenses</v>
      </c>
      <c r="B24" s="47"/>
      <c r="C24" s="8">
        <f>SUM('CF Year 1'!G30)</f>
        <v>0</v>
      </c>
      <c r="D24" s="8">
        <f t="shared" si="5"/>
        <v>0</v>
      </c>
      <c r="E24" s="10">
        <f>SUM('Month 3'!E24)+B24</f>
        <v>0</v>
      </c>
      <c r="F24" s="8">
        <f>SUM('Month 3'!F24)+C24</f>
        <v>0</v>
      </c>
      <c r="G24" s="158"/>
    </row>
    <row r="25" spans="1:7" ht="14.1" customHeight="1">
      <c r="A25" s="7" t="str">
        <f>'CF Year 1'!A31</f>
        <v xml:space="preserve"> Rent</v>
      </c>
      <c r="B25" s="47"/>
      <c r="C25" s="8">
        <f>SUM('CF Year 1'!G31)</f>
        <v>0</v>
      </c>
      <c r="D25" s="8">
        <f t="shared" si="5"/>
        <v>0</v>
      </c>
      <c r="E25" s="10">
        <f>SUM('Month 3'!E25)+B25</f>
        <v>0</v>
      </c>
      <c r="F25" s="8">
        <f>SUM('Month 3'!F25)+C25</f>
        <v>0</v>
      </c>
      <c r="G25" s="158"/>
    </row>
    <row r="26" spans="1:7" ht="14.1" customHeight="1">
      <c r="A26" s="7" t="str">
        <f>'CF Year 1'!A32</f>
        <v xml:space="preserve"> Supplies</v>
      </c>
      <c r="B26" s="48"/>
      <c r="C26" s="8">
        <f>SUM('CF Year 1'!G32)</f>
        <v>0</v>
      </c>
      <c r="D26" s="8">
        <f t="shared" si="5"/>
        <v>0</v>
      </c>
      <c r="E26" s="10">
        <f>SUM('Month 3'!E26)+B26</f>
        <v>0</v>
      </c>
      <c r="F26" s="8">
        <f>SUM('Month 3'!F26)+C26</f>
        <v>0</v>
      </c>
      <c r="G26" s="158"/>
    </row>
    <row r="27" spans="1:7" ht="14.1" customHeight="1">
      <c r="A27" s="7" t="str">
        <f>'CF Year 1'!A33</f>
        <v xml:space="preserve"> Telephone</v>
      </c>
      <c r="B27" s="48"/>
      <c r="C27" s="8">
        <f>SUM('CF Year 1'!G33)</f>
        <v>0</v>
      </c>
      <c r="D27" s="8">
        <f t="shared" si="5"/>
        <v>0</v>
      </c>
      <c r="E27" s="10">
        <f>SUM('Month 3'!E27)+B27</f>
        <v>0</v>
      </c>
      <c r="F27" s="8">
        <f>SUM('Month 3'!F27)+C27</f>
        <v>0</v>
      </c>
      <c r="G27" s="158"/>
    </row>
    <row r="28" spans="1:7" ht="14.1" customHeight="1">
      <c r="A28" s="7" t="str">
        <f>'CF Year 1'!A34</f>
        <v xml:space="preserve"> Utilities</v>
      </c>
      <c r="B28" s="48"/>
      <c r="C28" s="8">
        <f>SUM('CF Year 1'!G34)</f>
        <v>0</v>
      </c>
      <c r="D28" s="8">
        <f t="shared" si="5"/>
        <v>0</v>
      </c>
      <c r="E28" s="10">
        <f>SUM('Month 3'!E28)+B28</f>
        <v>0</v>
      </c>
      <c r="F28" s="8">
        <f>SUM('Month 3'!F28)+C28</f>
        <v>0</v>
      </c>
      <c r="G28" s="158"/>
    </row>
    <row r="29" spans="1:7" ht="14.1" customHeight="1">
      <c r="A29" s="7" t="str">
        <f>'CF Year 1'!A35</f>
        <v xml:space="preserve"> Wages</v>
      </c>
      <c r="B29" s="201"/>
      <c r="C29" s="8">
        <f>SUM('CF Year 1'!G35)</f>
        <v>0</v>
      </c>
      <c r="D29" s="8">
        <f t="shared" si="5"/>
        <v>0</v>
      </c>
      <c r="E29" s="10">
        <f>SUM('Month 3'!E29)+B29</f>
        <v>0</v>
      </c>
      <c r="F29" s="8">
        <f>SUM('Month 3'!F29)+C29</f>
        <v>0</v>
      </c>
      <c r="G29" s="158"/>
    </row>
    <row r="30" spans="1:7" ht="14.1" customHeight="1" thickBot="1">
      <c r="A30" s="7" t="str">
        <f>'CF Year 1'!A36</f>
        <v>MERCS (employment related costs)</v>
      </c>
      <c r="B30" s="210"/>
      <c r="C30" s="8">
        <f>SUM('CF Year 1'!G36)</f>
        <v>0</v>
      </c>
      <c r="D30" s="8">
        <f t="shared" si="5"/>
        <v>0</v>
      </c>
      <c r="E30" s="10">
        <f>SUM('Month 3'!E30)+B30</f>
        <v>0</v>
      </c>
      <c r="F30" s="8">
        <f>SUM('Month 3'!F30)+C30</f>
        <v>0</v>
      </c>
      <c r="G30" s="159"/>
    </row>
    <row r="31" spans="1:7" s="5" customFormat="1" ht="14.1" customHeight="1">
      <c r="A31" s="84" t="s">
        <v>24</v>
      </c>
      <c r="B31" s="103">
        <f>SUM(B15:B30)</f>
        <v>0</v>
      </c>
      <c r="C31" s="40">
        <f t="shared" ref="C31:F31" si="6">SUM(C15:C30)</f>
        <v>0</v>
      </c>
      <c r="D31" s="40">
        <f t="shared" si="6"/>
        <v>0</v>
      </c>
      <c r="E31" s="162">
        <f t="shared" si="6"/>
        <v>0</v>
      </c>
      <c r="F31" s="40">
        <f t="shared" si="6"/>
        <v>0</v>
      </c>
      <c r="G31" s="160"/>
    </row>
    <row r="32" spans="1:7" s="5" customFormat="1" ht="14.1" customHeight="1">
      <c r="A32" s="199" t="str">
        <f>'CF Year 1'!A38</f>
        <v xml:space="preserve">Net Income (or Loss) </v>
      </c>
      <c r="B32" s="181">
        <f>B13-B31</f>
        <v>0</v>
      </c>
      <c r="C32" s="245">
        <f t="shared" ref="C32:F32" si="7">C13-C31</f>
        <v>0</v>
      </c>
      <c r="D32" s="245">
        <f t="shared" si="7"/>
        <v>0</v>
      </c>
      <c r="E32" s="246">
        <f t="shared" si="7"/>
        <v>0</v>
      </c>
      <c r="F32" s="245">
        <f t="shared" si="7"/>
        <v>0</v>
      </c>
      <c r="G32" s="227"/>
    </row>
    <row r="33" spans="1:7" ht="14.1" customHeight="1">
      <c r="A33" s="73" t="str">
        <f>'CF Year 1'!A39</f>
        <v>Add: Other cash in</v>
      </c>
      <c r="B33" s="179"/>
      <c r="C33" s="20"/>
      <c r="D33" s="20"/>
      <c r="E33" s="19"/>
      <c r="F33" s="32"/>
      <c r="G33" s="158"/>
    </row>
    <row r="34" spans="1:7" ht="14.1" customHeight="1">
      <c r="A34" s="7" t="str">
        <f>'CF Year 1'!A40</f>
        <v>Cash Investments- Owner or Shareholder</v>
      </c>
      <c r="B34" s="46"/>
      <c r="C34" s="8">
        <f>SUM('CF Year 1'!G40)</f>
        <v>0</v>
      </c>
      <c r="D34" s="8">
        <f>SUM(C34-B34)</f>
        <v>0</v>
      </c>
      <c r="E34" s="10">
        <f>SUM('Month 3'!E34)+B34</f>
        <v>0</v>
      </c>
      <c r="F34" s="8">
        <f>SUM('Month 3'!F34)+C34</f>
        <v>0</v>
      </c>
      <c r="G34" s="158"/>
    </row>
    <row r="35" spans="1:7" ht="14.1" customHeight="1">
      <c r="A35" s="7" t="str">
        <f>'CF Year 1'!A41</f>
        <v>Bank loan advance</v>
      </c>
      <c r="B35" s="46"/>
      <c r="C35" s="8">
        <f>SUM('CF Year 1'!G41)</f>
        <v>0</v>
      </c>
      <c r="D35" s="8">
        <f t="shared" ref="D35:D36" si="8">SUM(C35-B35)</f>
        <v>0</v>
      </c>
      <c r="E35" s="10">
        <f>SUM('Month 3'!E35)+B35</f>
        <v>0</v>
      </c>
      <c r="F35" s="8">
        <f>SUM('Month 3'!F35)+C35</f>
        <v>0</v>
      </c>
      <c r="G35" s="158"/>
    </row>
    <row r="36" spans="1:7" ht="14.1" customHeight="1">
      <c r="A36" s="7" t="str">
        <f>'CF Year 1'!A42</f>
        <v>Capital asset sale proceeds</v>
      </c>
      <c r="B36" s="46"/>
      <c r="C36" s="8">
        <f>SUM('CF Year 1'!G42)</f>
        <v>0</v>
      </c>
      <c r="D36" s="8">
        <f t="shared" si="8"/>
        <v>0</v>
      </c>
      <c r="E36" s="10">
        <f>SUM('Month 3'!E36)+B36</f>
        <v>0</v>
      </c>
      <c r="F36" s="8">
        <f>SUM('Month 3'!F36)+C36</f>
        <v>0</v>
      </c>
      <c r="G36" s="158"/>
    </row>
    <row r="37" spans="1:7" ht="14.1" customHeight="1">
      <c r="A37" s="7">
        <f>'CF Year 1'!A43</f>
        <v>0</v>
      </c>
      <c r="B37" s="45"/>
      <c r="C37" s="8">
        <f>SUM('CF Year 1'!G43)</f>
        <v>0</v>
      </c>
      <c r="D37" s="8">
        <f t="shared" ref="D37" si="9">SUM(C37-B37)</f>
        <v>0</v>
      </c>
      <c r="E37" s="10">
        <f>SUM('Month 3'!E37)+B37</f>
        <v>0</v>
      </c>
      <c r="F37" s="8">
        <f>SUM('Month 3'!F37)+C37</f>
        <v>0</v>
      </c>
      <c r="G37" s="158"/>
    </row>
    <row r="38" spans="1:7" ht="14.1" customHeight="1">
      <c r="A38" s="76" t="str">
        <f>'CF Year 1'!A44</f>
        <v>Deduct: Other cash out</v>
      </c>
      <c r="B38" s="211"/>
      <c r="C38" s="20"/>
      <c r="D38" s="20"/>
      <c r="E38" s="19"/>
      <c r="F38" s="32"/>
      <c r="G38" s="158"/>
    </row>
    <row r="39" spans="1:7" ht="14.1" customHeight="1">
      <c r="A39" s="129">
        <f>'CF Year 1'!A45</f>
        <v>0</v>
      </c>
      <c r="B39" s="49"/>
      <c r="C39" s="8">
        <f>SUM('CF Year 1'!G45)</f>
        <v>0</v>
      </c>
      <c r="D39" s="8">
        <f t="shared" ref="D39:D46" si="10">SUM(C39-B39)</f>
        <v>0</v>
      </c>
      <c r="E39" s="10">
        <f>SUM('Month 3'!E39)+B39</f>
        <v>0</v>
      </c>
      <c r="F39" s="8">
        <f>SUM('Month 3'!F39)+C39</f>
        <v>0</v>
      </c>
      <c r="G39" s="158"/>
    </row>
    <row r="40" spans="1:7" ht="14.1" customHeight="1">
      <c r="A40" s="129" t="str">
        <f>'CF Year 1'!A46</f>
        <v>Principal Loan Payments</v>
      </c>
      <c r="B40" s="49"/>
      <c r="C40" s="8">
        <f>SUM('CF Year 1'!G46)</f>
        <v>0</v>
      </c>
      <c r="D40" s="8">
        <f t="shared" ref="D40:D44" si="11">SUM(C40-B40)</f>
        <v>0</v>
      </c>
      <c r="E40" s="10">
        <f>SUM('Month 3'!E40)+B40</f>
        <v>0</v>
      </c>
      <c r="F40" s="8">
        <f>SUM('Month 3'!F40)+C40</f>
        <v>0</v>
      </c>
      <c r="G40" s="158"/>
    </row>
    <row r="41" spans="1:7" s="28" customFormat="1" ht="14.1" customHeight="1">
      <c r="A41" s="129" t="str">
        <f>'CF Year 1'!A47</f>
        <v>Capital asset purchases</v>
      </c>
      <c r="B41" s="109"/>
      <c r="C41" s="8">
        <f>SUM('CF Year 1'!G47)</f>
        <v>0</v>
      </c>
      <c r="D41" s="8">
        <f t="shared" si="11"/>
        <v>0</v>
      </c>
      <c r="E41" s="10">
        <f>SUM('Month 3'!E41)+B41</f>
        <v>0</v>
      </c>
      <c r="F41" s="8">
        <f>SUM('Month 3'!F41)+C41</f>
        <v>0</v>
      </c>
      <c r="G41" s="158"/>
    </row>
    <row r="42" spans="1:7" ht="14.1" customHeight="1">
      <c r="A42" s="129" t="str">
        <f>'CF Year 1'!A48</f>
        <v>Owner's or Shareholder draw</v>
      </c>
      <c r="B42" s="49"/>
      <c r="C42" s="8">
        <f>SUM('CF Year 1'!G48)</f>
        <v>0</v>
      </c>
      <c r="D42" s="8">
        <f t="shared" si="11"/>
        <v>0</v>
      </c>
      <c r="E42" s="10">
        <f>SUM('Month 3'!E42)+B42</f>
        <v>0</v>
      </c>
      <c r="F42" s="8">
        <f>SUM('Month 3'!F42)+C42</f>
        <v>0</v>
      </c>
      <c r="G42" s="158"/>
    </row>
    <row r="43" spans="1:7" ht="14.1" customHeight="1">
      <c r="A43" s="273"/>
      <c r="B43" s="212"/>
      <c r="C43" s="8">
        <f>SUM('CF Year 1'!G49)</f>
        <v>0</v>
      </c>
      <c r="D43" s="8">
        <f t="shared" si="11"/>
        <v>0</v>
      </c>
      <c r="E43" s="10">
        <f>SUM('Month 3'!E43)+B43</f>
        <v>0</v>
      </c>
      <c r="F43" s="8">
        <f>SUM('Month 3'!F43)+C43</f>
        <v>0</v>
      </c>
      <c r="G43" s="158"/>
    </row>
    <row r="44" spans="1:7" ht="15" customHeight="1" thickBot="1">
      <c r="A44" s="129" t="str">
        <f>'CF Year 1'!A50</f>
        <v>Provision for taxes - (net income %)</v>
      </c>
      <c r="B44" s="213"/>
      <c r="C44" s="23">
        <f>SUM('CF Year 1'!G50)</f>
        <v>0</v>
      </c>
      <c r="D44" s="23">
        <f t="shared" si="11"/>
        <v>0</v>
      </c>
      <c r="E44" s="10">
        <f>SUM('Month 3'!E44)+B44</f>
        <v>0</v>
      </c>
      <c r="F44" s="8">
        <f>SUM('Month 3'!F44)+C44</f>
        <v>0</v>
      </c>
      <c r="G44" s="176"/>
    </row>
    <row r="45" spans="1:7" s="5" customFormat="1" ht="15" customHeight="1">
      <c r="A45" s="24" t="str">
        <f>'CF Year 1'!A51</f>
        <v>Net Cash Flow (deficit)</v>
      </c>
      <c r="B45" s="151">
        <f>B32+B34+B35+B36+B37-B39-B40-B41-B42-B43-B44</f>
        <v>0</v>
      </c>
      <c r="C45" s="53">
        <f t="shared" ref="C45:F45" si="12">C32+C34+C35+C36+C37-C39-C40-C41-C42-C43-C44</f>
        <v>0</v>
      </c>
      <c r="D45" s="53">
        <f t="shared" si="12"/>
        <v>0</v>
      </c>
      <c r="E45" s="33">
        <f t="shared" si="12"/>
        <v>0</v>
      </c>
      <c r="F45" s="53">
        <f t="shared" si="12"/>
        <v>0</v>
      </c>
      <c r="G45" s="270"/>
    </row>
    <row r="46" spans="1:7" s="5" customFormat="1" ht="15" customHeight="1">
      <c r="A46" s="24" t="str">
        <f>'CF Year 1'!A52</f>
        <v>Cash (or Deficit), Start of Month</v>
      </c>
      <c r="B46" s="106">
        <f>'Month 3'!B47</f>
        <v>0</v>
      </c>
      <c r="C46" s="8">
        <f>SUM('Month 3'!C47)</f>
        <v>0</v>
      </c>
      <c r="D46" s="23">
        <f t="shared" si="10"/>
        <v>0</v>
      </c>
      <c r="E46" s="12"/>
      <c r="F46" s="8">
        <f>SUM('Start up'!C46)</f>
        <v>0</v>
      </c>
      <c r="G46" s="271"/>
    </row>
    <row r="47" spans="1:7" s="5" customFormat="1" ht="15" customHeight="1" thickBot="1">
      <c r="A47" s="24" t="str">
        <f>'CF Year 1'!A53</f>
        <v>Cash (or Deficit), End of Month</v>
      </c>
      <c r="B47" s="107">
        <f>SUM(B45:B46)</f>
        <v>0</v>
      </c>
      <c r="C47" s="166">
        <f t="shared" ref="C47:F47" si="13">SUM(C45:C46)</f>
        <v>0</v>
      </c>
      <c r="D47" s="166">
        <f t="shared" si="13"/>
        <v>0</v>
      </c>
      <c r="E47" s="167">
        <f t="shared" si="13"/>
        <v>0</v>
      </c>
      <c r="F47" s="166">
        <f t="shared" si="13"/>
        <v>0</v>
      </c>
      <c r="G47" s="272"/>
    </row>
    <row r="48" spans="1:7" ht="13.5" thickTop="1">
      <c r="B48" s="51"/>
      <c r="C48" s="112"/>
      <c r="D48" s="112"/>
      <c r="E48" s="113"/>
      <c r="F48" s="112"/>
    </row>
  </sheetData>
  <sheetProtection password="CA01" sheet="1" objects="1" scenarios="1"/>
  <pageMargins left="0.3" right="0.28000000000000003" top="0.35" bottom="0.23622047244094491" header="0.15748031496062992" footer="0.15748031496062992"/>
  <pageSetup scale="85" orientation="landscape" r:id="rId1"/>
  <headerFooter>
    <oddHeader>&amp;C&amp;"Arial,Bold"&amp;9&amp;A&amp;R&amp;"Arial,Bold"&amp;9Financial Report</oddHeader>
  </headerFooter>
</worksheet>
</file>

<file path=xl/worksheets/sheet8.xml><?xml version="1.0" encoding="utf-8"?>
<worksheet xmlns="http://schemas.openxmlformats.org/spreadsheetml/2006/main" xmlns:r="http://schemas.openxmlformats.org/officeDocument/2006/relationships">
  <dimension ref="A1:U48"/>
  <sheetViews>
    <sheetView topLeftCell="A10" zoomScale="115" zoomScaleNormal="115" workbookViewId="0">
      <selection activeCell="A42" sqref="A42"/>
    </sheetView>
  </sheetViews>
  <sheetFormatPr defaultRowHeight="12.75"/>
  <cols>
    <col min="1" max="1" width="36.7109375" customWidth="1"/>
    <col min="2" max="2" width="11.28515625" style="52" customWidth="1"/>
    <col min="3" max="4" width="11.28515625" style="114" customWidth="1"/>
    <col min="5" max="5" width="12.7109375" style="115" customWidth="1"/>
    <col min="6" max="6" width="12.7109375" style="114" customWidth="1"/>
    <col min="7" max="7" width="62.7109375" style="35" customWidth="1"/>
  </cols>
  <sheetData>
    <row r="1" spans="1:21" s="3" customFormat="1" ht="33" customHeight="1">
      <c r="A1" s="89" t="str">
        <f>'CF Year 1'!A4</f>
        <v xml:space="preserve"> </v>
      </c>
      <c r="B1" s="90" t="s">
        <v>29</v>
      </c>
      <c r="C1" s="110" t="s">
        <v>30</v>
      </c>
      <c r="D1" s="187" t="s">
        <v>33</v>
      </c>
      <c r="E1" s="111" t="s">
        <v>31</v>
      </c>
      <c r="F1" s="110" t="s">
        <v>32</v>
      </c>
      <c r="G1" s="153" t="s">
        <v>34</v>
      </c>
    </row>
    <row r="2" spans="1:21" s="28" customFormat="1" ht="14.1" customHeight="1">
      <c r="A2" s="195" t="str">
        <f>'CF Year 1'!A8</f>
        <v>Revenue</v>
      </c>
      <c r="B2" s="196"/>
      <c r="C2" s="197"/>
      <c r="D2" s="197"/>
      <c r="E2" s="197"/>
      <c r="F2" s="203"/>
      <c r="G2" s="154"/>
    </row>
    <row r="3" spans="1:21" s="28" customFormat="1" ht="14.1" customHeight="1">
      <c r="A3" s="7" t="str">
        <f>'CF Year 1'!A9</f>
        <v>Cash Sales per unit #1 (formula)</v>
      </c>
      <c r="B3" s="46"/>
      <c r="C3" s="8">
        <f>SUM('CF Year 1'!H9)</f>
        <v>0</v>
      </c>
      <c r="D3" s="9">
        <f>SUM(C3-B3)</f>
        <v>0</v>
      </c>
      <c r="E3" s="10">
        <f>SUM('Month 4'!E3)+B3</f>
        <v>0</v>
      </c>
      <c r="F3" s="8">
        <f>SUM('Month 4'!F3)+C3</f>
        <v>0</v>
      </c>
      <c r="G3" s="155"/>
    </row>
    <row r="4" spans="1:21" s="28" customFormat="1" ht="14.1" customHeight="1">
      <c r="A4" s="7" t="str">
        <f>'CF Year 1'!A10</f>
        <v>Cash Sales per unit #2 (formula)</v>
      </c>
      <c r="B4" s="46"/>
      <c r="C4" s="8">
        <f>SUM('CF Year 1'!H10)</f>
        <v>0</v>
      </c>
      <c r="D4" s="9">
        <f>SUM(C4-B4)</f>
        <v>0</v>
      </c>
      <c r="E4" s="10">
        <f>SUM('Month 4'!E4)+B4</f>
        <v>0</v>
      </c>
      <c r="F4" s="8">
        <f>SUM('Month 4'!F4)+C4</f>
        <v>0</v>
      </c>
      <c r="G4" s="155"/>
    </row>
    <row r="5" spans="1:21" s="28" customFormat="1" ht="14.1" customHeight="1">
      <c r="A5" s="7" t="str">
        <f>'CF Year 1'!A11</f>
        <v xml:space="preserve"> Other Revenue</v>
      </c>
      <c r="B5" s="46"/>
      <c r="C5" s="8">
        <f>SUM('CF Year 1'!H11)</f>
        <v>0</v>
      </c>
      <c r="D5" s="8">
        <f>SUM(C5-B5)</f>
        <v>0</v>
      </c>
      <c r="E5" s="10">
        <f>SUM('Month 4'!E5)+B5</f>
        <v>0</v>
      </c>
      <c r="F5" s="8">
        <f>SUM('Month 4'!F5)+C5</f>
        <v>0</v>
      </c>
      <c r="G5" s="155"/>
    </row>
    <row r="6" spans="1:21" s="28" customFormat="1" ht="14.1" customHeight="1" thickBot="1">
      <c r="A6" s="35"/>
      <c r="B6" s="87"/>
      <c r="C6" s="8">
        <f>SUM('CF Year 1'!H12)</f>
        <v>0</v>
      </c>
      <c r="D6" s="8">
        <f>SUM(C6-B6)</f>
        <v>0</v>
      </c>
      <c r="E6" s="10">
        <f>SUM('Month 4'!E6)+B6</f>
        <v>0</v>
      </c>
      <c r="F6" s="8">
        <f>SUM('Month 4'!F6)+C6</f>
        <v>0</v>
      </c>
      <c r="G6" s="156"/>
    </row>
    <row r="7" spans="1:21" s="36" customFormat="1" ht="14.1" customHeight="1">
      <c r="A7" s="224" t="str">
        <f>'CF Year 1'!A13</f>
        <v xml:space="preserve">Total Revenue </v>
      </c>
      <c r="B7" s="102">
        <f>SUM(B3:B6)</f>
        <v>0</v>
      </c>
      <c r="C7" s="38">
        <f t="shared" ref="C7:F7" si="0">SUM(C3:C6)</f>
        <v>0</v>
      </c>
      <c r="D7" s="38">
        <f t="shared" si="0"/>
        <v>0</v>
      </c>
      <c r="E7" s="30">
        <f t="shared" si="0"/>
        <v>0</v>
      </c>
      <c r="F7" s="38">
        <f t="shared" si="0"/>
        <v>0</v>
      </c>
      <c r="G7" s="156"/>
    </row>
    <row r="8" spans="1:21" s="28" customFormat="1" ht="14.1" customHeight="1">
      <c r="A8" s="7" t="str">
        <f>'CF Year 1'!A14</f>
        <v xml:space="preserve">Product Cost (Inventory, Materials) </v>
      </c>
      <c r="B8" s="46"/>
      <c r="C8" s="8">
        <f>SUM('CF Year 1'!H14)</f>
        <v>0</v>
      </c>
      <c r="D8" s="8">
        <f>SUM(C8-B8)</f>
        <v>0</v>
      </c>
      <c r="E8" s="10">
        <f>SUM('Month 4'!E8)+B8</f>
        <v>0</v>
      </c>
      <c r="F8" s="8">
        <f>SUM('Month 4'!F8)+C8</f>
        <v>0</v>
      </c>
      <c r="G8" s="157"/>
      <c r="H8" s="44"/>
      <c r="I8" s="44"/>
      <c r="J8" s="44"/>
      <c r="K8" s="44"/>
      <c r="L8" s="44"/>
      <c r="M8" s="44"/>
      <c r="N8" s="44"/>
      <c r="O8" s="44"/>
      <c r="P8" s="44"/>
      <c r="Q8" s="44"/>
      <c r="R8" s="44"/>
      <c r="S8" s="44"/>
      <c r="T8" s="44"/>
      <c r="U8" s="44"/>
    </row>
    <row r="9" spans="1:21" s="28" customFormat="1" ht="14.1" customHeight="1">
      <c r="A9" s="7" t="str">
        <f>'CF Year 1'!A15</f>
        <v>Direct Labour Costs-(formula %)</v>
      </c>
      <c r="B9" s="47"/>
      <c r="C9" s="8">
        <f>SUM('CF Year 1'!H15)</f>
        <v>0</v>
      </c>
      <c r="D9" s="8">
        <f t="shared" ref="D9:D11" si="1">SUM(C9-B9)</f>
        <v>0</v>
      </c>
      <c r="E9" s="10">
        <f>SUM('Month 4'!E9)+B9</f>
        <v>0</v>
      </c>
      <c r="F9" s="8">
        <f>SUM('Month 4'!F9)+C9</f>
        <v>0</v>
      </c>
      <c r="G9" s="157"/>
      <c r="H9" s="44"/>
      <c r="I9" s="44"/>
      <c r="J9" s="44"/>
      <c r="K9" s="44"/>
      <c r="L9" s="44"/>
      <c r="M9" s="44"/>
      <c r="N9" s="44"/>
      <c r="O9" s="44"/>
      <c r="P9" s="44"/>
      <c r="Q9" s="44"/>
      <c r="R9" s="44"/>
      <c r="S9" s="44"/>
      <c r="T9" s="44"/>
      <c r="U9" s="44"/>
    </row>
    <row r="10" spans="1:21" s="28" customFormat="1" ht="14.1" customHeight="1">
      <c r="A10" s="7" t="str">
        <f>'CF Year 1'!A16</f>
        <v>Direct Labour Costs -(no formula)</v>
      </c>
      <c r="B10" s="48"/>
      <c r="C10" s="8">
        <f>SUM('CF Year 1'!H16)</f>
        <v>0</v>
      </c>
      <c r="D10" s="8">
        <f t="shared" si="1"/>
        <v>0</v>
      </c>
      <c r="E10" s="10">
        <f>SUM('Month 4'!E10)+B10</f>
        <v>0</v>
      </c>
      <c r="F10" s="8">
        <f>SUM('Month 4'!F10)+C10</f>
        <v>0</v>
      </c>
      <c r="G10" s="157"/>
      <c r="H10" s="44"/>
      <c r="I10" s="44"/>
      <c r="J10" s="44"/>
      <c r="K10" s="44"/>
      <c r="L10" s="44"/>
      <c r="M10" s="44"/>
      <c r="N10" s="44"/>
      <c r="O10" s="44"/>
      <c r="P10" s="44"/>
      <c r="Q10" s="44"/>
      <c r="R10" s="44"/>
      <c r="S10" s="44"/>
      <c r="T10" s="44"/>
      <c r="U10" s="44"/>
    </row>
    <row r="11" spans="1:21" s="28" customFormat="1" ht="14.1" customHeight="1" thickBot="1">
      <c r="A11" s="7" t="str">
        <f>'CF Year 1'!A17</f>
        <v>Other Direct costs</v>
      </c>
      <c r="B11" s="180"/>
      <c r="C11" s="8">
        <f>SUM('CF Year 1'!H17)</f>
        <v>0</v>
      </c>
      <c r="D11" s="8">
        <f t="shared" si="1"/>
        <v>0</v>
      </c>
      <c r="E11" s="10">
        <f>SUM('Month 4'!E11)+B11</f>
        <v>0</v>
      </c>
      <c r="F11" s="8">
        <f>SUM('Month 4'!F11)+C11</f>
        <v>0</v>
      </c>
      <c r="G11" s="157"/>
      <c r="H11" s="44"/>
      <c r="I11" s="44"/>
      <c r="J11" s="44"/>
      <c r="K11" s="44"/>
      <c r="L11" s="44"/>
      <c r="M11" s="44"/>
      <c r="N11" s="44"/>
      <c r="O11" s="44"/>
      <c r="P11" s="44"/>
      <c r="Q11" s="44"/>
      <c r="R11" s="44"/>
      <c r="S11" s="44"/>
      <c r="T11" s="44"/>
      <c r="U11" s="44"/>
    </row>
    <row r="12" spans="1:21" s="36" customFormat="1" ht="14.1" customHeight="1">
      <c r="A12" s="224" t="str">
        <f>'CF Year 1'!A18</f>
        <v>Cost of Sales</v>
      </c>
      <c r="B12" s="222">
        <f>SUM(B8:B11)</f>
        <v>0</v>
      </c>
      <c r="C12" s="239">
        <f t="shared" ref="C12:F12" si="2">SUM(C8:C11)</f>
        <v>0</v>
      </c>
      <c r="D12" s="239">
        <f t="shared" si="2"/>
        <v>0</v>
      </c>
      <c r="E12" s="240">
        <f t="shared" si="2"/>
        <v>0</v>
      </c>
      <c r="F12" s="239">
        <f t="shared" si="2"/>
        <v>0</v>
      </c>
      <c r="G12" s="157"/>
      <c r="H12" s="228"/>
      <c r="I12" s="228"/>
      <c r="J12" s="228"/>
      <c r="K12" s="228"/>
      <c r="L12" s="228"/>
      <c r="M12" s="228"/>
      <c r="N12" s="228"/>
      <c r="O12" s="228"/>
      <c r="P12" s="228"/>
      <c r="Q12" s="228"/>
      <c r="R12" s="228"/>
      <c r="S12" s="228"/>
      <c r="T12" s="228"/>
      <c r="U12" s="228"/>
    </row>
    <row r="13" spans="1:21" s="36" customFormat="1" ht="14.1" customHeight="1">
      <c r="A13" s="224" t="str">
        <f>'CF Year 1'!A19</f>
        <v>Gross Margin</v>
      </c>
      <c r="B13" s="223">
        <f>B7-B12</f>
        <v>0</v>
      </c>
      <c r="C13" s="243">
        <f t="shared" ref="C13:F13" si="3">C7-C12</f>
        <v>0</v>
      </c>
      <c r="D13" s="243">
        <f t="shared" si="3"/>
        <v>0</v>
      </c>
      <c r="E13" s="244">
        <f t="shared" si="3"/>
        <v>0</v>
      </c>
      <c r="F13" s="243">
        <f t="shared" si="3"/>
        <v>0</v>
      </c>
      <c r="G13" s="225"/>
      <c r="H13" s="228"/>
      <c r="I13" s="228"/>
      <c r="J13" s="228"/>
      <c r="K13" s="228"/>
      <c r="L13" s="228"/>
      <c r="M13" s="228"/>
      <c r="N13" s="228"/>
      <c r="O13" s="228"/>
      <c r="P13" s="228"/>
      <c r="Q13" s="228"/>
      <c r="R13" s="228"/>
      <c r="S13" s="228"/>
      <c r="T13" s="228"/>
      <c r="U13" s="228"/>
    </row>
    <row r="14" spans="1:21" s="28" customFormat="1" ht="14.1" customHeight="1">
      <c r="A14" s="69" t="str">
        <f>'CF Year 1'!A20</f>
        <v>Admin/Operational Expenses</v>
      </c>
      <c r="B14" s="209"/>
      <c r="C14" s="20"/>
      <c r="D14" s="20"/>
      <c r="E14" s="19"/>
      <c r="F14" s="32"/>
      <c r="G14" s="157"/>
      <c r="H14" s="44"/>
      <c r="I14" s="44"/>
      <c r="J14" s="44"/>
      <c r="K14" s="44"/>
      <c r="L14" s="44"/>
      <c r="M14" s="44"/>
      <c r="N14" s="44"/>
      <c r="O14" s="44"/>
      <c r="P14" s="44"/>
      <c r="Q14" s="44"/>
      <c r="R14" s="44"/>
      <c r="S14" s="44"/>
      <c r="T14" s="44"/>
      <c r="U14" s="44"/>
    </row>
    <row r="15" spans="1:21" s="28" customFormat="1" ht="14.1" customHeight="1">
      <c r="A15" s="7" t="str">
        <f>'CF Year 1'!A21</f>
        <v xml:space="preserve"> Advertising </v>
      </c>
      <c r="B15" s="48"/>
      <c r="C15" s="8">
        <f>SUM('CF Year 1'!H21)</f>
        <v>0</v>
      </c>
      <c r="D15" s="8">
        <f>SUM(C15-B15)</f>
        <v>0</v>
      </c>
      <c r="E15" s="10">
        <f>SUM('Month 4'!E15)+B15</f>
        <v>0</v>
      </c>
      <c r="F15" s="8">
        <f>SUM('Month 4'!F15)+C15</f>
        <v>0</v>
      </c>
      <c r="G15" s="157"/>
      <c r="H15" s="44"/>
      <c r="I15" s="44"/>
      <c r="J15" s="44"/>
      <c r="K15" s="44"/>
      <c r="L15" s="44"/>
      <c r="M15" s="44"/>
      <c r="N15" s="44"/>
      <c r="O15" s="44"/>
      <c r="P15" s="44"/>
      <c r="Q15" s="44"/>
      <c r="R15" s="44"/>
      <c r="S15" s="44"/>
      <c r="T15" s="44"/>
      <c r="U15" s="44"/>
    </row>
    <row r="16" spans="1:21" s="28" customFormat="1" ht="14.1" customHeight="1">
      <c r="A16" s="7" t="str">
        <f>'CF Year 1'!A22</f>
        <v xml:space="preserve"> Accounting, Legal &amp; other professional fees</v>
      </c>
      <c r="B16" s="47"/>
      <c r="C16" s="8">
        <f>SUM('CF Year 1'!H22)</f>
        <v>0</v>
      </c>
      <c r="D16" s="8">
        <f t="shared" ref="D16:D30" si="4">SUM(C16-B16)</f>
        <v>0</v>
      </c>
      <c r="E16" s="10">
        <f>SUM('Month 4'!E16)+B16</f>
        <v>0</v>
      </c>
      <c r="F16" s="8">
        <f>SUM('Month 4'!F16)+C16</f>
        <v>0</v>
      </c>
      <c r="G16" s="158"/>
    </row>
    <row r="17" spans="1:7" s="28" customFormat="1" ht="14.1" customHeight="1">
      <c r="A17" s="7" t="str">
        <f>'CF Year 1'!A23</f>
        <v xml:space="preserve"> Bank charges &amp; interest</v>
      </c>
      <c r="B17" s="47"/>
      <c r="C17" s="8">
        <f>SUM('CF Year 1'!H23)</f>
        <v>0</v>
      </c>
      <c r="D17" s="8">
        <f t="shared" si="4"/>
        <v>0</v>
      </c>
      <c r="E17" s="10">
        <f>SUM('Month 4'!E17)+B17</f>
        <v>0</v>
      </c>
      <c r="F17" s="8">
        <f>SUM('Month 4'!F17)+C17</f>
        <v>0</v>
      </c>
      <c r="G17" s="158"/>
    </row>
    <row r="18" spans="1:7" s="28" customFormat="1" ht="14.1" customHeight="1">
      <c r="A18" s="7" t="str">
        <f>'CF Year 1'!A24</f>
        <v xml:space="preserve"> Dues,  fees, licences, memberships </v>
      </c>
      <c r="B18" s="47"/>
      <c r="C18" s="8">
        <f>SUM('CF Year 1'!H24)</f>
        <v>0</v>
      </c>
      <c r="D18" s="8">
        <f t="shared" si="4"/>
        <v>0</v>
      </c>
      <c r="E18" s="10">
        <f>SUM('Month 4'!E18)+B18</f>
        <v>0</v>
      </c>
      <c r="F18" s="8">
        <f>SUM('Month 4'!F18)+C18</f>
        <v>0</v>
      </c>
      <c r="G18" s="158"/>
    </row>
    <row r="19" spans="1:7" s="28" customFormat="1" ht="14.1" customHeight="1">
      <c r="A19" s="7" t="str">
        <f>'CF Year 1'!A25</f>
        <v xml:space="preserve"> Delivery (freight, express, postage)</v>
      </c>
      <c r="B19" s="47"/>
      <c r="C19" s="8">
        <f>SUM('CF Year 1'!H25)</f>
        <v>0</v>
      </c>
      <c r="D19" s="8">
        <f t="shared" si="4"/>
        <v>0</v>
      </c>
      <c r="E19" s="10">
        <f>SUM('Month 4'!E19)+B19</f>
        <v>0</v>
      </c>
      <c r="F19" s="8">
        <f>SUM('Month 4'!F19)+C19</f>
        <v>0</v>
      </c>
      <c r="G19" s="158"/>
    </row>
    <row r="20" spans="1:7" s="28" customFormat="1" ht="14.1" customHeight="1">
      <c r="A20" s="7" t="str">
        <f>'CF Year 1'!A26</f>
        <v xml:space="preserve"> Insurance (liability, business, product)</v>
      </c>
      <c r="B20" s="47"/>
      <c r="C20" s="8">
        <f>SUM('CF Year 1'!H26)</f>
        <v>0</v>
      </c>
      <c r="D20" s="8">
        <f t="shared" si="4"/>
        <v>0</v>
      </c>
      <c r="E20" s="10">
        <f>SUM('Month 4'!E20)+B20</f>
        <v>0</v>
      </c>
      <c r="F20" s="8">
        <f>SUM('Month 4'!F20)+C20</f>
        <v>0</v>
      </c>
      <c r="G20" s="158"/>
    </row>
    <row r="21" spans="1:7" s="28" customFormat="1" ht="14.1" customHeight="1">
      <c r="A21" s="7" t="str">
        <f>'CF Year 1'!A27</f>
        <v xml:space="preserve"> Interest on long term debt </v>
      </c>
      <c r="B21" s="47"/>
      <c r="C21" s="8">
        <f>SUM('CF Year 1'!H27)</f>
        <v>0</v>
      </c>
      <c r="D21" s="8">
        <f t="shared" si="4"/>
        <v>0</v>
      </c>
      <c r="E21" s="10">
        <f>SUM('Month 4'!E21)+B21</f>
        <v>0</v>
      </c>
      <c r="F21" s="8">
        <f>SUM('Month 4'!F21)+C21</f>
        <v>0</v>
      </c>
      <c r="G21" s="158"/>
    </row>
    <row r="22" spans="1:7" s="28" customFormat="1" ht="14.1" customHeight="1">
      <c r="A22" s="7" t="str">
        <f>'CF Year 1'!A28</f>
        <v xml:space="preserve"> Maintenance and repairs</v>
      </c>
      <c r="B22" s="47"/>
      <c r="C22" s="8">
        <f>SUM('CF Year 1'!H28)</f>
        <v>0</v>
      </c>
      <c r="D22" s="8">
        <f t="shared" si="4"/>
        <v>0</v>
      </c>
      <c r="E22" s="10">
        <f>SUM('Month 4'!E22)+B22</f>
        <v>0</v>
      </c>
      <c r="F22" s="8">
        <f>SUM('Month 4'!F22)+C22</f>
        <v>0</v>
      </c>
      <c r="G22" s="158"/>
    </row>
    <row r="23" spans="1:7" s="28" customFormat="1" ht="14.1" customHeight="1">
      <c r="A23" s="7" t="str">
        <f>'CF Year 1'!A29</f>
        <v xml:space="preserve"> Motor vehicle (gas, repairs/maint, insurance)</v>
      </c>
      <c r="B23" s="47"/>
      <c r="C23" s="8">
        <f>SUM('CF Year 1'!H29)</f>
        <v>0</v>
      </c>
      <c r="D23" s="8">
        <f t="shared" si="4"/>
        <v>0</v>
      </c>
      <c r="E23" s="10">
        <f>SUM('Month 4'!E23)+B23</f>
        <v>0</v>
      </c>
      <c r="F23" s="8">
        <f>SUM('Month 4'!F23)+C23</f>
        <v>0</v>
      </c>
      <c r="G23" s="158"/>
    </row>
    <row r="24" spans="1:7" s="28" customFormat="1" ht="14.1" customHeight="1">
      <c r="A24" s="7" t="str">
        <f>'CF Year 1'!A30</f>
        <v xml:space="preserve"> Office expenses</v>
      </c>
      <c r="B24" s="47"/>
      <c r="C24" s="8">
        <f>SUM('CF Year 1'!H30)</f>
        <v>0</v>
      </c>
      <c r="D24" s="8">
        <f t="shared" si="4"/>
        <v>0</v>
      </c>
      <c r="E24" s="10">
        <f>SUM('Month 4'!E24)+B24</f>
        <v>0</v>
      </c>
      <c r="F24" s="8">
        <f>SUM('Month 4'!F24)+C24</f>
        <v>0</v>
      </c>
      <c r="G24" s="158"/>
    </row>
    <row r="25" spans="1:7" s="28" customFormat="1" ht="14.1" customHeight="1">
      <c r="A25" s="7" t="str">
        <f>'CF Year 1'!A31</f>
        <v xml:space="preserve"> Rent</v>
      </c>
      <c r="B25" s="47"/>
      <c r="C25" s="8">
        <f>SUM('CF Year 1'!H31)</f>
        <v>0</v>
      </c>
      <c r="D25" s="8">
        <f t="shared" si="4"/>
        <v>0</v>
      </c>
      <c r="E25" s="10">
        <f>SUM('Month 4'!E25)+B25</f>
        <v>0</v>
      </c>
      <c r="F25" s="8">
        <f>SUM('Month 4'!F25)+C25</f>
        <v>0</v>
      </c>
      <c r="G25" s="158"/>
    </row>
    <row r="26" spans="1:7" s="28" customFormat="1" ht="14.1" customHeight="1">
      <c r="A26" s="7" t="str">
        <f>'CF Year 1'!A32</f>
        <v xml:space="preserve"> Supplies</v>
      </c>
      <c r="B26" s="47"/>
      <c r="C26" s="8">
        <f>SUM('CF Year 1'!H32)</f>
        <v>0</v>
      </c>
      <c r="D26" s="8">
        <f t="shared" si="4"/>
        <v>0</v>
      </c>
      <c r="E26" s="10">
        <f>SUM('Month 4'!E26)+B26</f>
        <v>0</v>
      </c>
      <c r="F26" s="8">
        <f>SUM('Month 4'!F26)+C26</f>
        <v>0</v>
      </c>
      <c r="G26" s="158"/>
    </row>
    <row r="27" spans="1:7" s="28" customFormat="1" ht="14.1" customHeight="1">
      <c r="A27" s="7" t="str">
        <f>'CF Year 1'!A33</f>
        <v xml:space="preserve"> Telephone</v>
      </c>
      <c r="B27" s="48"/>
      <c r="C27" s="8">
        <f>SUM('CF Year 1'!H33)</f>
        <v>0</v>
      </c>
      <c r="D27" s="8">
        <f t="shared" si="4"/>
        <v>0</v>
      </c>
      <c r="E27" s="10">
        <f>SUM('Month 4'!E27)+B27</f>
        <v>0</v>
      </c>
      <c r="F27" s="8">
        <f>SUM('Month 4'!F27)+C27</f>
        <v>0</v>
      </c>
      <c r="G27" s="158"/>
    </row>
    <row r="28" spans="1:7" s="28" customFormat="1" ht="14.1" customHeight="1">
      <c r="A28" s="7" t="str">
        <f>'CF Year 1'!A34</f>
        <v xml:space="preserve"> Utilities</v>
      </c>
      <c r="B28" s="48"/>
      <c r="C28" s="8">
        <f>SUM('CF Year 1'!H34)</f>
        <v>0</v>
      </c>
      <c r="D28" s="8">
        <f t="shared" si="4"/>
        <v>0</v>
      </c>
      <c r="E28" s="10">
        <f>SUM('Month 4'!E28)+B28</f>
        <v>0</v>
      </c>
      <c r="F28" s="8">
        <f>SUM('Month 4'!F28)+C28</f>
        <v>0</v>
      </c>
      <c r="G28" s="158"/>
    </row>
    <row r="29" spans="1:7" s="28" customFormat="1" ht="14.1" customHeight="1">
      <c r="A29" s="7" t="str">
        <f>'CF Year 1'!A35</f>
        <v xml:space="preserve"> Wages</v>
      </c>
      <c r="B29" s="48"/>
      <c r="C29" s="8">
        <f>SUM('CF Year 1'!H35)</f>
        <v>0</v>
      </c>
      <c r="D29" s="8">
        <f t="shared" si="4"/>
        <v>0</v>
      </c>
      <c r="E29" s="10">
        <f>SUM('Month 4'!E29)+B29</f>
        <v>0</v>
      </c>
      <c r="F29" s="8">
        <f>SUM('Month 4'!F29)+C29</f>
        <v>0</v>
      </c>
      <c r="G29" s="158"/>
    </row>
    <row r="30" spans="1:7" s="28" customFormat="1" ht="14.1" customHeight="1" thickBot="1">
      <c r="A30" s="7" t="str">
        <f>'CF Year 1'!A36</f>
        <v>MERCS (employment related costs)</v>
      </c>
      <c r="B30" s="47"/>
      <c r="C30" s="8">
        <f>SUM('CF Year 1'!H36)</f>
        <v>0</v>
      </c>
      <c r="D30" s="8">
        <f t="shared" si="4"/>
        <v>0</v>
      </c>
      <c r="E30" s="10">
        <f>SUM('Month 4'!E30)+B30</f>
        <v>0</v>
      </c>
      <c r="F30" s="8">
        <f>SUM('Month 4'!F30)+C30</f>
        <v>0</v>
      </c>
      <c r="G30" s="158"/>
    </row>
    <row r="31" spans="1:7" s="36" customFormat="1" ht="14.1" customHeight="1" thickBot="1">
      <c r="A31" s="84" t="s">
        <v>24</v>
      </c>
      <c r="B31" s="102">
        <f>SUM(B15:B30)</f>
        <v>0</v>
      </c>
      <c r="C31" s="38">
        <f t="shared" ref="C31:F31" si="5">SUM(C15:C30)</f>
        <v>0</v>
      </c>
      <c r="D31" s="38">
        <f t="shared" si="5"/>
        <v>0</v>
      </c>
      <c r="E31" s="30">
        <f t="shared" si="5"/>
        <v>0</v>
      </c>
      <c r="F31" s="38">
        <f t="shared" si="5"/>
        <v>0</v>
      </c>
      <c r="G31" s="159"/>
    </row>
    <row r="32" spans="1:7" s="36" customFormat="1" ht="14.1" customHeight="1">
      <c r="A32" s="73" t="str">
        <f>'CF Year 1'!A38</f>
        <v xml:space="preserve">Net Income (or Loss) </v>
      </c>
      <c r="B32" s="103">
        <f>B13-B31</f>
        <v>0</v>
      </c>
      <c r="C32" s="40">
        <f t="shared" ref="C32:F32" si="6">C13-C31</f>
        <v>0</v>
      </c>
      <c r="D32" s="40">
        <f t="shared" si="6"/>
        <v>0</v>
      </c>
      <c r="E32" s="162">
        <f t="shared" si="6"/>
        <v>0</v>
      </c>
      <c r="F32" s="40">
        <f t="shared" si="6"/>
        <v>0</v>
      </c>
      <c r="G32" s="160"/>
    </row>
    <row r="33" spans="1:7" s="28" customFormat="1" ht="14.1" customHeight="1">
      <c r="A33" s="73" t="str">
        <f>'CF Year 1'!A39</f>
        <v>Add: Other cash in</v>
      </c>
      <c r="B33" s="191"/>
      <c r="C33" s="192"/>
      <c r="D33" s="192"/>
      <c r="E33" s="19"/>
      <c r="F33" s="193"/>
      <c r="G33" s="160"/>
    </row>
    <row r="34" spans="1:7" s="28" customFormat="1" ht="14.1" customHeight="1">
      <c r="A34" s="7" t="str">
        <f>'CF Year 1'!A40</f>
        <v>Cash Investments- Owner or Shareholder</v>
      </c>
      <c r="B34" s="46"/>
      <c r="C34" s="8">
        <f>SUM('CF Year 1'!H40)</f>
        <v>0</v>
      </c>
      <c r="D34" s="8">
        <f>SUM(C34-B34)</f>
        <v>0</v>
      </c>
      <c r="E34" s="10">
        <f>SUM('Month 4'!E34)+B34</f>
        <v>0</v>
      </c>
      <c r="F34" s="8">
        <f>SUM('Month 4'!F34)+C34</f>
        <v>0</v>
      </c>
      <c r="G34" s="158"/>
    </row>
    <row r="35" spans="1:7" s="28" customFormat="1" ht="14.1" customHeight="1">
      <c r="A35" s="7" t="str">
        <f>'CF Year 1'!A41</f>
        <v>Bank loan advance</v>
      </c>
      <c r="B35" s="46"/>
      <c r="C35" s="8">
        <f>SUM('CF Year 1'!H41)</f>
        <v>0</v>
      </c>
      <c r="D35" s="8">
        <f t="shared" ref="D35:D37" si="7">SUM(C35-B35)</f>
        <v>0</v>
      </c>
      <c r="E35" s="10">
        <f>SUM('Month 4'!E35)+B35</f>
        <v>0</v>
      </c>
      <c r="F35" s="8">
        <f>SUM('Month 4'!F35)+C35</f>
        <v>0</v>
      </c>
      <c r="G35" s="158"/>
    </row>
    <row r="36" spans="1:7" s="28" customFormat="1" ht="14.1" customHeight="1">
      <c r="A36" s="7" t="str">
        <f>'CF Year 1'!A42</f>
        <v>Capital asset sale proceeds</v>
      </c>
      <c r="B36" s="46"/>
      <c r="C36" s="8">
        <f>SUM('CF Year 1'!H42)</f>
        <v>0</v>
      </c>
      <c r="D36" s="8">
        <f t="shared" si="7"/>
        <v>0</v>
      </c>
      <c r="E36" s="10">
        <f>SUM('Month 4'!E36)+B36</f>
        <v>0</v>
      </c>
      <c r="F36" s="8">
        <f>SUM('Month 4'!F36)+C36</f>
        <v>0</v>
      </c>
      <c r="G36" s="158"/>
    </row>
    <row r="37" spans="1:7" s="28" customFormat="1" ht="14.1" customHeight="1">
      <c r="A37" s="7">
        <f>'CF Year 1'!A43</f>
        <v>0</v>
      </c>
      <c r="B37" s="46"/>
      <c r="C37" s="8">
        <f>SUM('CF Year 1'!H43)</f>
        <v>0</v>
      </c>
      <c r="D37" s="8">
        <f t="shared" si="7"/>
        <v>0</v>
      </c>
      <c r="E37" s="10">
        <f>SUM('Month 4'!E37)+B37</f>
        <v>0</v>
      </c>
      <c r="F37" s="8">
        <f>SUM('Month 4'!F37)+C37</f>
        <v>0</v>
      </c>
      <c r="G37" s="158"/>
    </row>
    <row r="38" spans="1:7" s="28" customFormat="1" ht="14.1" customHeight="1">
      <c r="A38" s="76" t="str">
        <f>'CF Year 1'!A44</f>
        <v>Deduct: Other cash out</v>
      </c>
      <c r="B38" s="45"/>
      <c r="C38" s="18"/>
      <c r="D38" s="18"/>
      <c r="E38" s="19"/>
      <c r="F38" s="32"/>
      <c r="G38" s="158"/>
    </row>
    <row r="39" spans="1:7" s="28" customFormat="1" ht="14.1" customHeight="1">
      <c r="A39" s="129">
        <f>'CF Year 1'!A45</f>
        <v>0</v>
      </c>
      <c r="B39" s="49"/>
      <c r="C39" s="8">
        <f>SUM('CF Year 1'!H45)</f>
        <v>0</v>
      </c>
      <c r="D39" s="8">
        <f t="shared" ref="D39:D46" si="8">SUM(C39-B39)</f>
        <v>0</v>
      </c>
      <c r="E39" s="10">
        <f>SUM('Month 4'!E39)+B39</f>
        <v>0</v>
      </c>
      <c r="F39" s="8">
        <f>SUM('Month 4'!F39)+C39</f>
        <v>0</v>
      </c>
      <c r="G39" s="158"/>
    </row>
    <row r="40" spans="1:7" s="28" customFormat="1" ht="14.1" customHeight="1">
      <c r="A40" s="129" t="str">
        <f>'CF Year 1'!A46</f>
        <v>Principal Loan Payments</v>
      </c>
      <c r="B40" s="49"/>
      <c r="C40" s="8">
        <f>SUM('CF Year 1'!H46)</f>
        <v>0</v>
      </c>
      <c r="D40" s="8">
        <f t="shared" ref="D40:D44" si="9">SUM(C40-B40)</f>
        <v>0</v>
      </c>
      <c r="E40" s="10">
        <f>SUM('Month 4'!E40)+B40</f>
        <v>0</v>
      </c>
      <c r="F40" s="8">
        <f>SUM('Month 4'!F40)+C40</f>
        <v>0</v>
      </c>
      <c r="G40" s="158"/>
    </row>
    <row r="41" spans="1:7" s="28" customFormat="1" ht="14.1" customHeight="1">
      <c r="A41" s="129" t="str">
        <f>'CF Year 1'!A47</f>
        <v>Capital asset purchases</v>
      </c>
      <c r="B41" s="49"/>
      <c r="C41" s="8">
        <f>SUM('CF Year 1'!H47)</f>
        <v>0</v>
      </c>
      <c r="D41" s="8">
        <f t="shared" si="9"/>
        <v>0</v>
      </c>
      <c r="E41" s="10">
        <f>SUM('Month 4'!E41)+B41</f>
        <v>0</v>
      </c>
      <c r="F41" s="8">
        <f>SUM('Month 4'!F41)+C41</f>
        <v>0</v>
      </c>
      <c r="G41" s="158"/>
    </row>
    <row r="42" spans="1:7" s="28" customFormat="1" ht="14.1" customHeight="1">
      <c r="A42" s="129" t="str">
        <f>'CF Year 1'!A48</f>
        <v>Owner's or Shareholder draw</v>
      </c>
      <c r="B42" s="109"/>
      <c r="C42" s="8">
        <f>SUM('CF Year 1'!H48)</f>
        <v>0</v>
      </c>
      <c r="D42" s="8">
        <f t="shared" si="9"/>
        <v>0</v>
      </c>
      <c r="E42" s="10">
        <f>SUM('Month 4'!E42)+B42</f>
        <v>0</v>
      </c>
      <c r="F42" s="8">
        <f>SUM('Month 4'!F42)+C42</f>
        <v>0</v>
      </c>
      <c r="G42" s="158"/>
    </row>
    <row r="43" spans="1:7" s="28" customFormat="1" ht="14.1" customHeight="1">
      <c r="A43" s="35"/>
      <c r="B43" s="49"/>
      <c r="C43" s="8">
        <f>SUM('CF Year 1'!H49)</f>
        <v>0</v>
      </c>
      <c r="D43" s="8">
        <f t="shared" si="9"/>
        <v>0</v>
      </c>
      <c r="E43" s="10">
        <f>SUM('Month 4'!E43)+B43</f>
        <v>0</v>
      </c>
      <c r="F43" s="8">
        <f>SUM('Month 4'!F43)+C43</f>
        <v>0</v>
      </c>
      <c r="G43" s="158"/>
    </row>
    <row r="44" spans="1:7" s="28" customFormat="1" ht="14.1" customHeight="1" thickBot="1">
      <c r="A44" s="129" t="str">
        <f>'CF Year 1'!A50</f>
        <v>Provision for taxes - (net income %)</v>
      </c>
      <c r="B44" s="50"/>
      <c r="C44" s="8">
        <f>SUM('CF Year 1'!H50)</f>
        <v>0</v>
      </c>
      <c r="D44" s="8">
        <f t="shared" si="9"/>
        <v>0</v>
      </c>
      <c r="E44" s="10">
        <f>SUM('Month 4'!E44)+B44</f>
        <v>0</v>
      </c>
      <c r="F44" s="8">
        <f>SUM('Month 4'!F44)+C44</f>
        <v>0</v>
      </c>
      <c r="G44" s="158"/>
    </row>
    <row r="45" spans="1:7" s="36" customFormat="1" ht="15" customHeight="1">
      <c r="A45" s="24" t="str">
        <f>'CF Year 1'!A51</f>
        <v>Net Cash Flow (deficit)</v>
      </c>
      <c r="B45" s="105">
        <f>B32+B34+B35+B36+B37-B39-B40-B41-B42-B43-B44</f>
        <v>0</v>
      </c>
      <c r="C45" s="53">
        <f t="shared" ref="C45:F45" si="10">C32+C34+C35+C36+C37-C39-C40-C41-C42-C43-C44</f>
        <v>0</v>
      </c>
      <c r="D45" s="53">
        <f t="shared" si="10"/>
        <v>0</v>
      </c>
      <c r="E45" s="33">
        <f t="shared" si="10"/>
        <v>0</v>
      </c>
      <c r="F45" s="53">
        <f t="shared" si="10"/>
        <v>0</v>
      </c>
      <c r="G45" s="295"/>
    </row>
    <row r="46" spans="1:7" s="36" customFormat="1" ht="15" customHeight="1">
      <c r="A46" s="24" t="str">
        <f>'CF Year 1'!A52</f>
        <v>Cash (or Deficit), Start of Month</v>
      </c>
      <c r="B46" s="106">
        <f>'Month 4'!B47</f>
        <v>0</v>
      </c>
      <c r="C46" s="8">
        <f>SUM('Month 4'!C47)</f>
        <v>0</v>
      </c>
      <c r="D46" s="23">
        <f t="shared" si="8"/>
        <v>0</v>
      </c>
      <c r="E46" s="12"/>
      <c r="F46" s="8">
        <f>SUM('Start up'!C46)</f>
        <v>0</v>
      </c>
      <c r="G46" s="296"/>
    </row>
    <row r="47" spans="1:7" s="36" customFormat="1" ht="15" customHeight="1" thickBot="1">
      <c r="A47" s="24" t="str">
        <f>'CF Year 1'!A53</f>
        <v>Cash (or Deficit), End of Month</v>
      </c>
      <c r="B47" s="107">
        <f>SUM(B45:B46)</f>
        <v>0</v>
      </c>
      <c r="C47" s="26">
        <f>SUM(C45:C46)</f>
        <v>0</v>
      </c>
      <c r="D47" s="26">
        <f>SUM(D45:D46)</f>
        <v>0</v>
      </c>
      <c r="E47" s="27">
        <f>SUM(E45:E46)</f>
        <v>0</v>
      </c>
      <c r="F47" s="26">
        <f>SUM(F45:F46)</f>
        <v>0</v>
      </c>
      <c r="G47" s="297"/>
    </row>
    <row r="48" spans="1:7" ht="13.5" thickTop="1"/>
  </sheetData>
  <sheetProtection password="CA01" sheet="1" objects="1" scenarios="1"/>
  <mergeCells count="1">
    <mergeCell ref="G45:G47"/>
  </mergeCells>
  <pageMargins left="0.3" right="0.26" top="0.35" bottom="0.23622047244094491" header="0.15748031496062992" footer="0.15748031496062992"/>
  <pageSetup scale="85" orientation="landscape" r:id="rId1"/>
  <headerFooter>
    <oddHeader>&amp;C&amp;"Arial,Bold"&amp;9&amp;A&amp;R&amp;"Arial,Bold"&amp;9Financial Report</oddHeader>
  </headerFooter>
</worksheet>
</file>

<file path=xl/worksheets/sheet9.xml><?xml version="1.0" encoding="utf-8"?>
<worksheet xmlns="http://schemas.openxmlformats.org/spreadsheetml/2006/main" xmlns:r="http://schemas.openxmlformats.org/officeDocument/2006/relationships">
  <dimension ref="A1:V48"/>
  <sheetViews>
    <sheetView topLeftCell="A10" zoomScale="115" zoomScaleNormal="115" workbookViewId="0">
      <selection activeCell="A42" sqref="A42"/>
    </sheetView>
  </sheetViews>
  <sheetFormatPr defaultRowHeight="12.75"/>
  <cols>
    <col min="1" max="1" width="36.7109375" customWidth="1"/>
    <col min="2" max="2" width="11.28515625" style="82" customWidth="1"/>
    <col min="3" max="4" width="11.28515625" style="114" customWidth="1"/>
    <col min="5" max="5" width="12.7109375" style="115" customWidth="1"/>
    <col min="6" max="6" width="12.7109375" style="114" customWidth="1"/>
    <col min="7" max="7" width="62.7109375" style="35" customWidth="1"/>
  </cols>
  <sheetData>
    <row r="1" spans="1:22" s="3" customFormat="1" ht="34.5" customHeight="1">
      <c r="A1" s="89" t="str">
        <f>'CF Year 1'!A4</f>
        <v xml:space="preserve"> </v>
      </c>
      <c r="B1" s="90" t="s">
        <v>29</v>
      </c>
      <c r="C1" s="110" t="s">
        <v>30</v>
      </c>
      <c r="D1" s="187" t="s">
        <v>33</v>
      </c>
      <c r="E1" s="111" t="s">
        <v>31</v>
      </c>
      <c r="F1" s="110" t="s">
        <v>32</v>
      </c>
      <c r="G1" s="153" t="s">
        <v>34</v>
      </c>
    </row>
    <row r="2" spans="1:22" ht="14.1" customHeight="1">
      <c r="A2" s="195" t="str">
        <f>'CF Year 1'!A8</f>
        <v>Revenue</v>
      </c>
      <c r="B2" s="220"/>
      <c r="C2" s="197"/>
      <c r="D2" s="197"/>
      <c r="E2" s="197"/>
      <c r="F2" s="203"/>
      <c r="G2" s="154"/>
    </row>
    <row r="3" spans="1:22" ht="14.1" customHeight="1">
      <c r="A3" s="7" t="str">
        <f>'CF Year 1'!A9</f>
        <v>Cash Sales per unit #1 (formula)</v>
      </c>
      <c r="B3" s="78"/>
      <c r="C3" s="8">
        <f>SUM('CF Year 1'!I9)</f>
        <v>0</v>
      </c>
      <c r="D3" s="9">
        <f>SUM(C3-B3)</f>
        <v>0</v>
      </c>
      <c r="E3" s="10">
        <f>SUM('Month 5'!E3)+B3</f>
        <v>0</v>
      </c>
      <c r="F3" s="8">
        <f>SUM('Month 5'!F3)+C3</f>
        <v>0</v>
      </c>
      <c r="G3" s="155"/>
    </row>
    <row r="4" spans="1:22" ht="14.1" customHeight="1">
      <c r="A4" s="7" t="str">
        <f>'CF Year 1'!A10</f>
        <v>Cash Sales per unit #2 (formula)</v>
      </c>
      <c r="B4" s="78"/>
      <c r="C4" s="8">
        <f>SUM('CF Year 1'!I10)</f>
        <v>0</v>
      </c>
      <c r="D4" s="9">
        <f>SUM(C4-B4)</f>
        <v>0</v>
      </c>
      <c r="E4" s="10">
        <f>SUM('Month 5'!E4)+B4</f>
        <v>0</v>
      </c>
      <c r="F4" s="8">
        <f>SUM('Month 5'!F4)+C4</f>
        <v>0</v>
      </c>
      <c r="G4" s="155"/>
    </row>
    <row r="5" spans="1:22" ht="14.1" customHeight="1">
      <c r="A5" s="7" t="str">
        <f>'CF Year 1'!A11</f>
        <v xml:space="preserve"> Other Revenue</v>
      </c>
      <c r="B5" s="78"/>
      <c r="C5" s="8">
        <f>SUM('CF Year 1'!I11)</f>
        <v>0</v>
      </c>
      <c r="D5" s="8">
        <f>SUM(C5-B5)</f>
        <v>0</v>
      </c>
      <c r="E5" s="10">
        <f>SUM('Month 5'!E5)+B5</f>
        <v>0</v>
      </c>
      <c r="F5" s="8">
        <f>SUM('Month 5'!F5)+C5</f>
        <v>0</v>
      </c>
      <c r="G5" s="155"/>
    </row>
    <row r="6" spans="1:22" ht="14.1" customHeight="1" thickBot="1">
      <c r="A6" s="273"/>
      <c r="B6" s="88"/>
      <c r="C6" s="8">
        <f>SUM('CF Year 1'!I12)</f>
        <v>0</v>
      </c>
      <c r="D6" s="8">
        <f>SUM(C6-B6)</f>
        <v>0</v>
      </c>
      <c r="E6" s="10">
        <f>SUM('Month 5'!E6)+B6</f>
        <v>0</v>
      </c>
      <c r="F6" s="8">
        <f>SUM('Month 5'!F6)+C6</f>
        <v>0</v>
      </c>
      <c r="G6" s="156"/>
    </row>
    <row r="7" spans="1:22" s="5" customFormat="1" ht="14.1" customHeight="1">
      <c r="A7" s="224" t="str">
        <f>'CF Year 1'!A13</f>
        <v xml:space="preserve">Total Revenue </v>
      </c>
      <c r="B7" s="95">
        <f>SUM(B3:B6)</f>
        <v>0</v>
      </c>
      <c r="C7" s="13">
        <f t="shared" ref="C7:F7" si="0">SUM(C3:C6)</f>
        <v>0</v>
      </c>
      <c r="D7" s="13">
        <f t="shared" si="0"/>
        <v>0</v>
      </c>
      <c r="E7" s="14">
        <f t="shared" si="0"/>
        <v>0</v>
      </c>
      <c r="F7" s="13">
        <f t="shared" si="0"/>
        <v>0</v>
      </c>
      <c r="G7" s="156"/>
    </row>
    <row r="8" spans="1:22" ht="14.1" customHeight="1">
      <c r="A8" s="7" t="str">
        <f>'CF Year 1'!A14</f>
        <v xml:space="preserve">Product Cost (Inventory, Materials) </v>
      </c>
      <c r="B8" s="78"/>
      <c r="C8" s="8">
        <f>SUM('CF Year 1'!I14)</f>
        <v>0</v>
      </c>
      <c r="D8" s="8">
        <f>SUM(C8-B8)</f>
        <v>0</v>
      </c>
      <c r="E8" s="10">
        <f>SUM('Month 5'!E8)+B8</f>
        <v>0</v>
      </c>
      <c r="F8" s="8">
        <f>SUM('Month 5'!F8)+C8</f>
        <v>0</v>
      </c>
      <c r="G8" s="157"/>
      <c r="H8" s="2"/>
      <c r="I8" s="2"/>
      <c r="J8" s="2"/>
      <c r="K8" s="2"/>
      <c r="L8" s="2"/>
      <c r="M8" s="2"/>
      <c r="N8" s="2"/>
      <c r="O8" s="2"/>
      <c r="P8" s="2"/>
      <c r="Q8" s="2"/>
      <c r="R8" s="2"/>
      <c r="S8" s="2"/>
      <c r="T8" s="2"/>
      <c r="U8" s="2"/>
      <c r="V8" s="2"/>
    </row>
    <row r="9" spans="1:22" ht="14.1" customHeight="1">
      <c r="A9" s="7" t="str">
        <f>'CF Year 1'!A15</f>
        <v>Direct Labour Costs-(formula %)</v>
      </c>
      <c r="B9" s="47"/>
      <c r="C9" s="8">
        <f>SUM('CF Year 1'!I15)</f>
        <v>0</v>
      </c>
      <c r="D9" s="8">
        <f t="shared" ref="D9:D11" si="1">SUM(C9-B9)</f>
        <v>0</v>
      </c>
      <c r="E9" s="10">
        <f>SUM('Month 5'!E9)+B9</f>
        <v>0</v>
      </c>
      <c r="F9" s="8">
        <f>SUM('Month 5'!F9)+C9</f>
        <v>0</v>
      </c>
      <c r="G9" s="157"/>
      <c r="H9" s="2"/>
      <c r="I9" s="2"/>
      <c r="J9" s="2"/>
      <c r="K9" s="2"/>
      <c r="L9" s="2"/>
      <c r="M9" s="2"/>
      <c r="N9" s="2"/>
      <c r="O9" s="2"/>
      <c r="P9" s="2"/>
      <c r="Q9" s="2"/>
      <c r="R9" s="2"/>
      <c r="S9" s="2"/>
      <c r="T9" s="2"/>
      <c r="U9" s="2"/>
      <c r="V9" s="2"/>
    </row>
    <row r="10" spans="1:22" ht="14.1" customHeight="1">
      <c r="A10" s="7" t="str">
        <f>'CF Year 1'!A16</f>
        <v>Direct Labour Costs -(no formula)</v>
      </c>
      <c r="B10" s="48"/>
      <c r="C10" s="8">
        <f>SUM('CF Year 1'!I16)</f>
        <v>0</v>
      </c>
      <c r="D10" s="8">
        <f t="shared" si="1"/>
        <v>0</v>
      </c>
      <c r="E10" s="10">
        <f>SUM('Month 5'!E10)+B10</f>
        <v>0</v>
      </c>
      <c r="F10" s="8">
        <f>SUM('Month 5'!F10)+C10</f>
        <v>0</v>
      </c>
      <c r="G10" s="157"/>
      <c r="H10" s="2"/>
      <c r="I10" s="2"/>
      <c r="J10" s="2"/>
      <c r="K10" s="2"/>
      <c r="L10" s="2"/>
      <c r="M10" s="2"/>
      <c r="N10" s="2"/>
      <c r="O10" s="2"/>
      <c r="P10" s="2"/>
      <c r="Q10" s="2"/>
      <c r="R10" s="2"/>
      <c r="S10" s="2"/>
      <c r="T10" s="2"/>
      <c r="U10" s="2"/>
      <c r="V10" s="2"/>
    </row>
    <row r="11" spans="1:22" ht="14.1" customHeight="1" thickBot="1">
      <c r="A11" s="7" t="str">
        <f>'CF Year 1'!A17</f>
        <v>Other Direct costs</v>
      </c>
      <c r="B11" s="180"/>
      <c r="C11" s="23">
        <f>SUM('CF Year 1'!I17)</f>
        <v>0</v>
      </c>
      <c r="D11" s="23">
        <f t="shared" si="1"/>
        <v>0</v>
      </c>
      <c r="E11" s="177">
        <f>SUM('Month 5'!E11)+B11</f>
        <v>0</v>
      </c>
      <c r="F11" s="23">
        <f>SUM('Month 5'!F11)+C11</f>
        <v>0</v>
      </c>
      <c r="G11" s="157"/>
      <c r="H11" s="2"/>
      <c r="I11" s="2"/>
      <c r="J11" s="2"/>
      <c r="K11" s="2"/>
      <c r="L11" s="2"/>
      <c r="M11" s="2"/>
      <c r="N11" s="2"/>
      <c r="O11" s="2"/>
      <c r="P11" s="2"/>
      <c r="Q11" s="2"/>
      <c r="R11" s="2"/>
      <c r="S11" s="2"/>
      <c r="T11" s="2"/>
      <c r="U11" s="2"/>
      <c r="V11" s="2"/>
    </row>
    <row r="12" spans="1:22" s="5" customFormat="1" ht="14.1" customHeight="1">
      <c r="A12" s="224" t="str">
        <f>'CF Year 1'!A18</f>
        <v>Cost of Sales</v>
      </c>
      <c r="B12" s="222">
        <f>SUM(B8:B11)</f>
        <v>0</v>
      </c>
      <c r="C12" s="239">
        <f t="shared" ref="C12:F12" si="2">SUM(C8:C11)</f>
        <v>0</v>
      </c>
      <c r="D12" s="239">
        <f t="shared" si="2"/>
        <v>0</v>
      </c>
      <c r="E12" s="240">
        <f t="shared" si="2"/>
        <v>0</v>
      </c>
      <c r="F12" s="239">
        <f t="shared" si="2"/>
        <v>0</v>
      </c>
      <c r="G12" s="157"/>
      <c r="H12" s="6"/>
      <c r="I12" s="6"/>
      <c r="J12" s="6"/>
      <c r="K12" s="6"/>
      <c r="L12" s="6"/>
      <c r="M12" s="6"/>
      <c r="N12" s="6"/>
      <c r="O12" s="6"/>
      <c r="P12" s="6"/>
      <c r="Q12" s="6"/>
      <c r="R12" s="6"/>
      <c r="S12" s="6"/>
      <c r="T12" s="6"/>
      <c r="U12" s="6"/>
      <c r="V12" s="6"/>
    </row>
    <row r="13" spans="1:22" s="5" customFormat="1" ht="14.1" customHeight="1">
      <c r="A13" s="224" t="str">
        <f>'CF Year 1'!A19</f>
        <v>Gross Margin</v>
      </c>
      <c r="B13" s="223">
        <f>B7-B12</f>
        <v>0</v>
      </c>
      <c r="C13" s="243">
        <f t="shared" ref="C13:F13" si="3">C7-C12</f>
        <v>0</v>
      </c>
      <c r="D13" s="243">
        <f t="shared" si="3"/>
        <v>0</v>
      </c>
      <c r="E13" s="244">
        <f t="shared" si="3"/>
        <v>0</v>
      </c>
      <c r="F13" s="243">
        <f t="shared" si="3"/>
        <v>0</v>
      </c>
      <c r="G13" s="225"/>
      <c r="H13" s="6"/>
      <c r="I13" s="6"/>
      <c r="J13" s="6"/>
      <c r="K13" s="6"/>
      <c r="L13" s="6"/>
      <c r="M13" s="6"/>
      <c r="N13" s="6"/>
      <c r="O13" s="6"/>
      <c r="P13" s="6"/>
      <c r="Q13" s="6"/>
      <c r="R13" s="6"/>
      <c r="S13" s="6"/>
      <c r="T13" s="6"/>
      <c r="U13" s="6"/>
      <c r="V13" s="6"/>
    </row>
    <row r="14" spans="1:22" ht="14.1" customHeight="1">
      <c r="A14" s="69" t="str">
        <f>'CF Year 1'!A20</f>
        <v>Admin/Operational Expenses</v>
      </c>
      <c r="B14" s="209"/>
      <c r="C14" s="20"/>
      <c r="D14" s="20"/>
      <c r="E14" s="19"/>
      <c r="F14" s="32"/>
      <c r="G14" s="157"/>
      <c r="H14" s="2"/>
      <c r="I14" s="2"/>
      <c r="J14" s="2"/>
      <c r="K14" s="2"/>
      <c r="L14" s="2"/>
      <c r="M14" s="2"/>
      <c r="N14" s="2"/>
      <c r="O14" s="2"/>
      <c r="P14" s="2"/>
      <c r="Q14" s="2"/>
      <c r="R14" s="2"/>
      <c r="S14" s="2"/>
      <c r="T14" s="2"/>
      <c r="U14" s="2"/>
      <c r="V14" s="2"/>
    </row>
    <row r="15" spans="1:22" ht="14.1" customHeight="1">
      <c r="A15" s="7" t="str">
        <f>'CF Year 1'!A21</f>
        <v xml:space="preserve"> Advertising </v>
      </c>
      <c r="B15" s="48"/>
      <c r="C15" s="8">
        <f>SUM('CF Year 1'!I21)</f>
        <v>0</v>
      </c>
      <c r="D15" s="8">
        <f>SUM(C15-B15)</f>
        <v>0</v>
      </c>
      <c r="E15" s="10">
        <f>SUM('Month 5'!E15)+B15</f>
        <v>0</v>
      </c>
      <c r="F15" s="8">
        <f>SUM('Month 5'!F15)+C15</f>
        <v>0</v>
      </c>
      <c r="G15" s="157"/>
      <c r="H15" s="2"/>
      <c r="I15" s="2"/>
      <c r="J15" s="2"/>
      <c r="K15" s="2"/>
      <c r="L15" s="2"/>
      <c r="M15" s="2"/>
      <c r="N15" s="2"/>
      <c r="O15" s="2"/>
      <c r="P15" s="2"/>
      <c r="Q15" s="2"/>
      <c r="R15" s="2"/>
      <c r="S15" s="2"/>
      <c r="T15" s="2"/>
      <c r="U15" s="2"/>
      <c r="V15" s="2"/>
    </row>
    <row r="16" spans="1:22" ht="14.1" customHeight="1">
      <c r="A16" s="7" t="str">
        <f>'CF Year 1'!A22</f>
        <v xml:space="preserve"> Accounting, Legal &amp; other professional fees</v>
      </c>
      <c r="B16" s="47"/>
      <c r="C16" s="8">
        <f>SUM('CF Year 1'!I22)</f>
        <v>0</v>
      </c>
      <c r="D16" s="8">
        <f t="shared" ref="D16:D30" si="4">SUM(C16-B16)</f>
        <v>0</v>
      </c>
      <c r="E16" s="10">
        <f>SUM('Month 5'!E16)+B16</f>
        <v>0</v>
      </c>
      <c r="F16" s="8">
        <f>SUM('Month 5'!F16)+C16</f>
        <v>0</v>
      </c>
      <c r="G16" s="158"/>
    </row>
    <row r="17" spans="1:7" ht="14.1" customHeight="1">
      <c r="A17" s="7" t="str">
        <f>'CF Year 1'!A23</f>
        <v xml:space="preserve"> Bank charges &amp; interest</v>
      </c>
      <c r="B17" s="47"/>
      <c r="C17" s="8">
        <f>SUM('CF Year 1'!I23)</f>
        <v>0</v>
      </c>
      <c r="D17" s="8">
        <f t="shared" si="4"/>
        <v>0</v>
      </c>
      <c r="E17" s="10">
        <f>SUM('Month 5'!E17)+B17</f>
        <v>0</v>
      </c>
      <c r="F17" s="8">
        <f>SUM('Month 5'!F17)+C17</f>
        <v>0</v>
      </c>
      <c r="G17" s="158"/>
    </row>
    <row r="18" spans="1:7" ht="14.1" customHeight="1">
      <c r="A18" s="7" t="str">
        <f>'CF Year 1'!A24</f>
        <v xml:space="preserve"> Dues,  fees, licences, memberships </v>
      </c>
      <c r="B18" s="47"/>
      <c r="C18" s="8">
        <f>SUM('CF Year 1'!I24)</f>
        <v>0</v>
      </c>
      <c r="D18" s="8">
        <f t="shared" si="4"/>
        <v>0</v>
      </c>
      <c r="E18" s="10">
        <f>SUM('Month 5'!E18)+B18</f>
        <v>0</v>
      </c>
      <c r="F18" s="8">
        <f>SUM('Month 5'!F18)+C18</f>
        <v>0</v>
      </c>
      <c r="G18" s="158"/>
    </row>
    <row r="19" spans="1:7" ht="14.1" customHeight="1">
      <c r="A19" s="7" t="str">
        <f>'CF Year 1'!A25</f>
        <v xml:space="preserve"> Delivery (freight, express, postage)</v>
      </c>
      <c r="B19" s="47"/>
      <c r="C19" s="8">
        <f>SUM('CF Year 1'!I25)</f>
        <v>0</v>
      </c>
      <c r="D19" s="8">
        <f t="shared" si="4"/>
        <v>0</v>
      </c>
      <c r="E19" s="10">
        <f>SUM('Month 5'!E19)+B19</f>
        <v>0</v>
      </c>
      <c r="F19" s="8">
        <f>SUM('Month 5'!F19)+C19</f>
        <v>0</v>
      </c>
      <c r="G19" s="158"/>
    </row>
    <row r="20" spans="1:7" ht="14.1" customHeight="1">
      <c r="A20" s="7" t="str">
        <f>'CF Year 1'!A26</f>
        <v xml:space="preserve"> Insurance (liability, business, product)</v>
      </c>
      <c r="B20" s="47"/>
      <c r="C20" s="8">
        <f>SUM('CF Year 1'!I26)</f>
        <v>0</v>
      </c>
      <c r="D20" s="8">
        <f t="shared" si="4"/>
        <v>0</v>
      </c>
      <c r="E20" s="10">
        <f>SUM('Month 5'!E20)+B20</f>
        <v>0</v>
      </c>
      <c r="F20" s="8">
        <f>SUM('Month 5'!F20)+C20</f>
        <v>0</v>
      </c>
      <c r="G20" s="158"/>
    </row>
    <row r="21" spans="1:7" ht="14.1" customHeight="1">
      <c r="A21" s="7" t="str">
        <f>'CF Year 1'!A27</f>
        <v xml:space="preserve"> Interest on long term debt </v>
      </c>
      <c r="B21" s="47"/>
      <c r="C21" s="8">
        <f>SUM('CF Year 1'!I27)</f>
        <v>0</v>
      </c>
      <c r="D21" s="8">
        <f t="shared" si="4"/>
        <v>0</v>
      </c>
      <c r="E21" s="10">
        <f>SUM('Month 5'!E21)+B21</f>
        <v>0</v>
      </c>
      <c r="F21" s="8">
        <f>SUM('Month 5'!F21)+C21</f>
        <v>0</v>
      </c>
      <c r="G21" s="158"/>
    </row>
    <row r="22" spans="1:7" ht="14.1" customHeight="1">
      <c r="A22" s="7" t="str">
        <f>'CF Year 1'!A28</f>
        <v xml:space="preserve"> Maintenance and repairs</v>
      </c>
      <c r="B22" s="47"/>
      <c r="C22" s="8">
        <f>SUM('CF Year 1'!I28)</f>
        <v>0</v>
      </c>
      <c r="D22" s="8">
        <f t="shared" si="4"/>
        <v>0</v>
      </c>
      <c r="E22" s="10">
        <f>SUM('Month 5'!E22)+B22</f>
        <v>0</v>
      </c>
      <c r="F22" s="8">
        <f>SUM('Month 5'!F22)+C22</f>
        <v>0</v>
      </c>
      <c r="G22" s="158"/>
    </row>
    <row r="23" spans="1:7" ht="14.1" customHeight="1">
      <c r="A23" s="7" t="str">
        <f>'CF Year 1'!A29</f>
        <v xml:space="preserve"> Motor vehicle (gas, repairs/maint, insurance)</v>
      </c>
      <c r="B23" s="47"/>
      <c r="C23" s="8">
        <f>SUM('CF Year 1'!I29)</f>
        <v>0</v>
      </c>
      <c r="D23" s="8">
        <f t="shared" si="4"/>
        <v>0</v>
      </c>
      <c r="E23" s="10">
        <f>SUM('Month 5'!E23)+B23</f>
        <v>0</v>
      </c>
      <c r="F23" s="8">
        <f>SUM('Month 5'!F23)+C23</f>
        <v>0</v>
      </c>
      <c r="G23" s="158"/>
    </row>
    <row r="24" spans="1:7" ht="14.1" customHeight="1">
      <c r="A24" s="7" t="str">
        <f>'CF Year 1'!A30</f>
        <v xml:space="preserve"> Office expenses</v>
      </c>
      <c r="B24" s="47"/>
      <c r="C24" s="8">
        <f>SUM('CF Year 1'!I30)</f>
        <v>0</v>
      </c>
      <c r="D24" s="8">
        <f t="shared" si="4"/>
        <v>0</v>
      </c>
      <c r="E24" s="10">
        <f>SUM('Month 5'!E24)+B24</f>
        <v>0</v>
      </c>
      <c r="F24" s="8">
        <f>SUM('Month 5'!F24)+C24</f>
        <v>0</v>
      </c>
      <c r="G24" s="158"/>
    </row>
    <row r="25" spans="1:7" ht="14.1" customHeight="1">
      <c r="A25" s="7" t="str">
        <f>'CF Year 1'!A31</f>
        <v xml:space="preserve"> Rent</v>
      </c>
      <c r="B25" s="47"/>
      <c r="C25" s="8">
        <f>SUM('CF Year 1'!I31)</f>
        <v>0</v>
      </c>
      <c r="D25" s="8">
        <f t="shared" si="4"/>
        <v>0</v>
      </c>
      <c r="E25" s="10">
        <f>SUM('Month 5'!E25)+B25</f>
        <v>0</v>
      </c>
      <c r="F25" s="8">
        <f>SUM('Month 5'!F25)+C25</f>
        <v>0</v>
      </c>
      <c r="G25" s="158"/>
    </row>
    <row r="26" spans="1:7" ht="14.1" customHeight="1">
      <c r="A26" s="7" t="str">
        <f>'CF Year 1'!A32</f>
        <v xml:space="preserve"> Supplies</v>
      </c>
      <c r="B26" s="47"/>
      <c r="C26" s="8">
        <f>SUM('CF Year 1'!I32)</f>
        <v>0</v>
      </c>
      <c r="D26" s="8">
        <f t="shared" si="4"/>
        <v>0</v>
      </c>
      <c r="E26" s="10">
        <f>SUM('Month 5'!E26)+B26</f>
        <v>0</v>
      </c>
      <c r="F26" s="8">
        <f>SUM('Month 5'!F26)+C26</f>
        <v>0</v>
      </c>
      <c r="G26" s="158"/>
    </row>
    <row r="27" spans="1:7" ht="14.1" customHeight="1">
      <c r="A27" s="7" t="str">
        <f>'CF Year 1'!A33</f>
        <v xml:space="preserve"> Telephone</v>
      </c>
      <c r="B27" s="48"/>
      <c r="C27" s="8">
        <f>SUM('CF Year 1'!I33)</f>
        <v>0</v>
      </c>
      <c r="D27" s="8">
        <f t="shared" si="4"/>
        <v>0</v>
      </c>
      <c r="E27" s="10">
        <f>SUM('Month 5'!E27)+B27</f>
        <v>0</v>
      </c>
      <c r="F27" s="8">
        <f>SUM('Month 5'!F27)+C27</f>
        <v>0</v>
      </c>
      <c r="G27" s="158"/>
    </row>
    <row r="28" spans="1:7" ht="14.1" customHeight="1">
      <c r="A28" s="7" t="str">
        <f>'CF Year 1'!A34</f>
        <v xml:space="preserve"> Utilities</v>
      </c>
      <c r="B28" s="48"/>
      <c r="C28" s="8">
        <f>SUM('CF Year 1'!I34)</f>
        <v>0</v>
      </c>
      <c r="D28" s="8">
        <f t="shared" si="4"/>
        <v>0</v>
      </c>
      <c r="E28" s="10">
        <f>SUM('Month 5'!E28)+B28</f>
        <v>0</v>
      </c>
      <c r="F28" s="8">
        <f>SUM('Month 5'!F28)+C28</f>
        <v>0</v>
      </c>
      <c r="G28" s="158"/>
    </row>
    <row r="29" spans="1:7" ht="14.1" customHeight="1">
      <c r="A29" s="7" t="str">
        <f>'CF Year 1'!A35</f>
        <v xml:space="preserve"> Wages</v>
      </c>
      <c r="B29" s="48"/>
      <c r="C29" s="8">
        <f>SUM('CF Year 1'!I35)</f>
        <v>0</v>
      </c>
      <c r="D29" s="8">
        <f t="shared" si="4"/>
        <v>0</v>
      </c>
      <c r="E29" s="10">
        <f>SUM('Month 5'!E29)+B29</f>
        <v>0</v>
      </c>
      <c r="F29" s="8">
        <f>SUM('Month 5'!F29)+C29</f>
        <v>0</v>
      </c>
      <c r="G29" s="158"/>
    </row>
    <row r="30" spans="1:7" ht="14.1" customHeight="1" thickBot="1">
      <c r="A30" s="7" t="str">
        <f>'CF Year 1'!A36</f>
        <v>MERCS (employment related costs)</v>
      </c>
      <c r="B30" s="47"/>
      <c r="C30" s="8">
        <f>SUM('CF Year 1'!I36)</f>
        <v>0</v>
      </c>
      <c r="D30" s="8">
        <f t="shared" si="4"/>
        <v>0</v>
      </c>
      <c r="E30" s="10">
        <f>SUM('Month 5'!E30)+B30</f>
        <v>0</v>
      </c>
      <c r="F30" s="8">
        <f>SUM('Month 5'!F30)+C30</f>
        <v>0</v>
      </c>
      <c r="G30" s="158"/>
    </row>
    <row r="31" spans="1:7" s="5" customFormat="1" ht="14.1" customHeight="1">
      <c r="A31" s="84" t="s">
        <v>24</v>
      </c>
      <c r="B31" s="99">
        <f>SUM(B15:B30)</f>
        <v>0</v>
      </c>
      <c r="C31" s="31">
        <f t="shared" ref="C31:F31" si="5">SUM(C15:C30)</f>
        <v>0</v>
      </c>
      <c r="D31" s="31">
        <f t="shared" si="5"/>
        <v>0</v>
      </c>
      <c r="E31" s="34">
        <f t="shared" si="5"/>
        <v>0</v>
      </c>
      <c r="F31" s="31">
        <f t="shared" si="5"/>
        <v>0</v>
      </c>
      <c r="G31" s="159"/>
    </row>
    <row r="32" spans="1:7" s="5" customFormat="1" ht="14.1" customHeight="1">
      <c r="A32" s="73" t="str">
        <f>'CF Year 1'!A38</f>
        <v xml:space="preserve">Net Income (or Loss) </v>
      </c>
      <c r="B32" s="194">
        <f>SUM(B13-B31)</f>
        <v>0</v>
      </c>
      <c r="C32" s="182">
        <f t="shared" ref="C32:F32" si="6">SUM(C13-C31)</f>
        <v>0</v>
      </c>
      <c r="D32" s="182">
        <f t="shared" si="6"/>
        <v>0</v>
      </c>
      <c r="E32" s="183">
        <f t="shared" si="6"/>
        <v>0</v>
      </c>
      <c r="F32" s="182">
        <f t="shared" si="6"/>
        <v>0</v>
      </c>
      <c r="G32" s="160"/>
    </row>
    <row r="33" spans="1:7" ht="14.1" customHeight="1">
      <c r="A33" s="73" t="str">
        <f>'CF Year 1'!A39</f>
        <v>Add: Other cash in</v>
      </c>
      <c r="B33" s="216"/>
      <c r="C33" s="192"/>
      <c r="D33" s="192"/>
      <c r="E33" s="19"/>
      <c r="F33" s="193"/>
      <c r="G33" s="160"/>
    </row>
    <row r="34" spans="1:7" ht="14.1" customHeight="1">
      <c r="A34" s="7" t="str">
        <f>'CF Year 1'!A40</f>
        <v>Cash Investments- Owner or Shareholder</v>
      </c>
      <c r="B34" s="78"/>
      <c r="C34" s="8">
        <f>SUM('CF Year 1'!I40)</f>
        <v>0</v>
      </c>
      <c r="D34" s="8">
        <f>SUM(C34-B34)</f>
        <v>0</v>
      </c>
      <c r="E34" s="10">
        <f>SUM('Month 5'!E34)+B34</f>
        <v>0</v>
      </c>
      <c r="F34" s="8">
        <f>SUM('Month 5'!F34)+C34</f>
        <v>0</v>
      </c>
      <c r="G34" s="158"/>
    </row>
    <row r="35" spans="1:7" ht="14.1" customHeight="1">
      <c r="A35" s="7" t="str">
        <f>'CF Year 1'!A41</f>
        <v>Bank loan advance</v>
      </c>
      <c r="B35" s="78"/>
      <c r="C35" s="8">
        <f>SUM('CF Year 1'!I41)</f>
        <v>0</v>
      </c>
      <c r="D35" s="8">
        <f t="shared" ref="D35:D37" si="7">SUM(C35-B35)</f>
        <v>0</v>
      </c>
      <c r="E35" s="10">
        <f>SUM('Month 5'!E35)+B35</f>
        <v>0</v>
      </c>
      <c r="F35" s="8">
        <f>SUM('Month 5'!F35)+C35</f>
        <v>0</v>
      </c>
      <c r="G35" s="158"/>
    </row>
    <row r="36" spans="1:7" ht="14.1" customHeight="1">
      <c r="A36" s="7" t="str">
        <f>'CF Year 1'!A42</f>
        <v>Capital asset sale proceeds</v>
      </c>
      <c r="B36" s="78"/>
      <c r="C36" s="8">
        <f>SUM('CF Year 1'!I42)</f>
        <v>0</v>
      </c>
      <c r="D36" s="8">
        <f t="shared" si="7"/>
        <v>0</v>
      </c>
      <c r="E36" s="10">
        <f>SUM('Month 5'!E36)+B36</f>
        <v>0</v>
      </c>
      <c r="F36" s="8">
        <f>SUM('Month 5'!F36)+C36</f>
        <v>0</v>
      </c>
      <c r="G36" s="158"/>
    </row>
    <row r="37" spans="1:7" ht="14.1" customHeight="1">
      <c r="A37" s="7">
        <f>'CF Year 1'!A43</f>
        <v>0</v>
      </c>
      <c r="B37" s="78"/>
      <c r="C37" s="8">
        <f>SUM('CF Year 1'!I43)</f>
        <v>0</v>
      </c>
      <c r="D37" s="8">
        <f t="shared" si="7"/>
        <v>0</v>
      </c>
      <c r="E37" s="10">
        <f>SUM('Month 5'!E37)+B37</f>
        <v>0</v>
      </c>
      <c r="F37" s="8">
        <f>SUM('Month 5'!F37)+C37</f>
        <v>0</v>
      </c>
      <c r="G37" s="158"/>
    </row>
    <row r="38" spans="1:7" ht="14.1" customHeight="1">
      <c r="A38" s="76" t="str">
        <f>'CF Year 1'!A44</f>
        <v>Deduct: Other cash out</v>
      </c>
      <c r="B38" s="80"/>
      <c r="C38" s="18"/>
      <c r="D38" s="18"/>
      <c r="E38" s="19"/>
      <c r="F38" s="32"/>
      <c r="G38" s="158"/>
    </row>
    <row r="39" spans="1:7" ht="14.1" customHeight="1">
      <c r="A39" s="129">
        <f>'CF Year 1'!A45</f>
        <v>0</v>
      </c>
      <c r="B39" s="49"/>
      <c r="C39" s="8">
        <f>SUM('CF Year 1'!I45)</f>
        <v>0</v>
      </c>
      <c r="D39" s="8">
        <f t="shared" ref="D39:D46" si="8">SUM(C39-B39)</f>
        <v>0</v>
      </c>
      <c r="E39" s="10">
        <f>SUM('Month 5'!E39)+B39</f>
        <v>0</v>
      </c>
      <c r="F39" s="8">
        <f>SUM('Month 5'!F39)+C39</f>
        <v>0</v>
      </c>
      <c r="G39" s="158"/>
    </row>
    <row r="40" spans="1:7" ht="14.1" customHeight="1">
      <c r="A40" s="129" t="str">
        <f>'CF Year 1'!A46</f>
        <v>Principal Loan Payments</v>
      </c>
      <c r="B40" s="49"/>
      <c r="C40" s="8">
        <f>SUM('CF Year 1'!I46)</f>
        <v>0</v>
      </c>
      <c r="D40" s="8">
        <f t="shared" ref="D40:D44" si="9">SUM(C40-B40)</f>
        <v>0</v>
      </c>
      <c r="E40" s="10">
        <f>SUM('Month 5'!E40)+B40</f>
        <v>0</v>
      </c>
      <c r="F40" s="8">
        <f>SUM('Month 5'!F40)+C40</f>
        <v>0</v>
      </c>
      <c r="G40" s="158"/>
    </row>
    <row r="41" spans="1:7" ht="14.1" customHeight="1">
      <c r="A41" s="129" t="str">
        <f>'CF Year 1'!A47</f>
        <v>Capital asset purchases</v>
      </c>
      <c r="B41" s="49"/>
      <c r="C41" s="8">
        <f>SUM('CF Year 1'!I47)</f>
        <v>0</v>
      </c>
      <c r="D41" s="8">
        <f t="shared" si="9"/>
        <v>0</v>
      </c>
      <c r="E41" s="10">
        <f>SUM('Month 5'!E41)+B41</f>
        <v>0</v>
      </c>
      <c r="F41" s="8">
        <f>SUM('Month 5'!F41)+C41</f>
        <v>0</v>
      </c>
      <c r="G41" s="158"/>
    </row>
    <row r="42" spans="1:7" s="28" customFormat="1" ht="14.1" customHeight="1">
      <c r="A42" s="129" t="str">
        <f>'CF Year 1'!A48</f>
        <v>Owner's or Shareholder draw</v>
      </c>
      <c r="B42" s="109"/>
      <c r="C42" s="8">
        <f>SUM('CF Year 1'!I48)</f>
        <v>0</v>
      </c>
      <c r="D42" s="8">
        <f t="shared" si="9"/>
        <v>0</v>
      </c>
      <c r="E42" s="10">
        <f>SUM('Month 5'!E42)+B42</f>
        <v>0</v>
      </c>
      <c r="F42" s="8">
        <f>SUM('Month 5'!F42)+C42</f>
        <v>0</v>
      </c>
      <c r="G42" s="158"/>
    </row>
    <row r="43" spans="1:7" ht="14.1" customHeight="1">
      <c r="A43" s="273"/>
      <c r="B43" s="49"/>
      <c r="C43" s="8">
        <f>SUM('CF Year 1'!I49)</f>
        <v>0</v>
      </c>
      <c r="D43" s="8">
        <f t="shared" si="9"/>
        <v>0</v>
      </c>
      <c r="E43" s="10">
        <f>SUM('Month 5'!E43)+B43</f>
        <v>0</v>
      </c>
      <c r="F43" s="8">
        <f>SUM('Month 5'!F43)+C43</f>
        <v>0</v>
      </c>
      <c r="G43" s="158"/>
    </row>
    <row r="44" spans="1:7" ht="14.1" customHeight="1" thickBot="1">
      <c r="A44" s="129" t="str">
        <f>'CF Year 1'!A50</f>
        <v>Provision for taxes - (net income %)</v>
      </c>
      <c r="B44" s="50"/>
      <c r="C44" s="8">
        <f>SUM('CF Year 1'!I50)</f>
        <v>0</v>
      </c>
      <c r="D44" s="8">
        <f t="shared" si="9"/>
        <v>0</v>
      </c>
      <c r="E44" s="10">
        <f>SUM('Month 5'!E44)+B44</f>
        <v>0</v>
      </c>
      <c r="F44" s="8">
        <f>SUM('Month 5'!F44)+C44</f>
        <v>0</v>
      </c>
      <c r="G44" s="158"/>
    </row>
    <row r="45" spans="1:7" s="5" customFormat="1" ht="14.1" customHeight="1">
      <c r="A45" s="24" t="str">
        <f>'CF Year 1'!A51</f>
        <v>Net Cash Flow (deficit)</v>
      </c>
      <c r="B45" s="99">
        <f>B32+B34+B35+B36+B37-B39-B40-B41-B42-B43-B44</f>
        <v>0</v>
      </c>
      <c r="C45" s="31">
        <f t="shared" ref="C45:F45" si="10">C32+C34+C35+C36+C37-C39-C40-C41-C42-C43-C44</f>
        <v>0</v>
      </c>
      <c r="D45" s="31">
        <f t="shared" si="10"/>
        <v>0</v>
      </c>
      <c r="E45" s="34">
        <f t="shared" si="10"/>
        <v>0</v>
      </c>
      <c r="F45" s="31">
        <f t="shared" si="10"/>
        <v>0</v>
      </c>
      <c r="G45" s="290"/>
    </row>
    <row r="46" spans="1:7" s="5" customFormat="1" ht="15.95" customHeight="1">
      <c r="A46" s="24" t="str">
        <f>'CF Year 1'!A52</f>
        <v>Cash (or Deficit), Start of Month</v>
      </c>
      <c r="B46" s="100">
        <f>'Month 5'!B47</f>
        <v>0</v>
      </c>
      <c r="C46" s="8">
        <f>SUM('Month 5'!C47)</f>
        <v>0</v>
      </c>
      <c r="D46" s="23">
        <f t="shared" si="8"/>
        <v>0</v>
      </c>
      <c r="E46" s="12"/>
      <c r="F46" s="8">
        <f>SUM('Start up'!C46)</f>
        <v>0</v>
      </c>
      <c r="G46" s="293"/>
    </row>
    <row r="47" spans="1:7" s="5" customFormat="1" ht="15.95" customHeight="1" thickBot="1">
      <c r="A47" s="24" t="str">
        <f>'CF Year 1'!A53</f>
        <v>Cash (or Deficit), End of Month</v>
      </c>
      <c r="B47" s="101">
        <f>SUM(B45:B46)</f>
        <v>0</v>
      </c>
      <c r="C47" s="26">
        <f>SUM(C45:C46)</f>
        <v>0</v>
      </c>
      <c r="D47" s="26">
        <f>SUM(D45:D46)</f>
        <v>0</v>
      </c>
      <c r="E47" s="27">
        <f>SUM(E45:E46)</f>
        <v>0</v>
      </c>
      <c r="F47" s="26">
        <f>SUM(F45:F46)</f>
        <v>0</v>
      </c>
      <c r="G47" s="294"/>
    </row>
    <row r="48" spans="1:7" ht="13.5" thickTop="1">
      <c r="A48" s="35"/>
      <c r="B48" s="81"/>
      <c r="C48" s="112"/>
      <c r="D48" s="112"/>
      <c r="E48" s="113"/>
      <c r="F48" s="112"/>
    </row>
  </sheetData>
  <sheetProtection password="CA01" sheet="1" objects="1" scenarios="1"/>
  <mergeCells count="1">
    <mergeCell ref="G45:G47"/>
  </mergeCells>
  <pageMargins left="0.32" right="0.25" top="0.36" bottom="0.23622047244094491" header="0.15748031496062992" footer="0.15748031496062992"/>
  <pageSetup scale="85" orientation="landscape" r:id="rId1"/>
  <headerFooter>
    <oddHeader>&amp;C&amp;"Arial,Bold"&amp;9&amp;A&amp;R&amp;"Arial,Bold"&amp;9Financial Report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Instructions</vt:lpstr>
      <vt:lpstr>CF Year 1</vt:lpstr>
      <vt:lpstr>Start up</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'CF Year 1'!Print_Area</vt:lpstr>
      <vt:lpstr>'Month 10'!Print_Area</vt:lpstr>
      <vt:lpstr>'Month 11'!Print_Area</vt:lpstr>
      <vt:lpstr>'Month 12'!Print_Area</vt:lpstr>
      <vt:lpstr>'Month 4'!Print_Area</vt:lpstr>
      <vt:lpstr>'Month 5'!Print_Area</vt:lpstr>
      <vt:lpstr>'Month 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CASHFLOWWITHFORMULAS</dc:title>
  <dc:creator>Mennonite Centre for Newcomers</dc:creator>
  <cp:lastModifiedBy>Tanja Carlson</cp:lastModifiedBy>
  <cp:lastPrinted>2011-08-22T21:35:34Z</cp:lastPrinted>
  <dcterms:created xsi:type="dcterms:W3CDTF">2003-03-25T21:24:48Z</dcterms:created>
  <dcterms:modified xsi:type="dcterms:W3CDTF">2016-05-03T19:02:43Z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-999498395</vt:i4>
  </property>
  <property fmtid="{D5CDD505-2E9C-101B-9397-08002B2CF9AE}" pid="3" name="_EmailSubject">
    <vt:lpwstr>cash flow</vt:lpwstr>
  </property>
  <property fmtid="{D5CDD505-2E9C-101B-9397-08002B2CF9AE}" pid="4" name="_AuthorEmail">
    <vt:lpwstr>tscott@futureshuswap.com</vt:lpwstr>
  </property>
  <property fmtid="{D5CDD505-2E9C-101B-9397-08002B2CF9AE}" pid="5" name="_AuthorEmailDisplayName">
    <vt:lpwstr>Trenna Scott</vt:lpwstr>
  </property>
  <property fmtid="{D5CDD505-2E9C-101B-9397-08002B2CF9AE}" pid="6" name="_ReviewingToolsShownOnce">
    <vt:lpwstr/>
  </property>
</Properties>
</file>